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1"/>
  </bookViews>
  <sheets>
    <sheet name="Kunj Maret 21" sheetId="3" r:id="rId1"/>
    <sheet name="Kinerja TT 80" sheetId="4" r:id="rId2"/>
    <sheet name="10B Maret 21" sheetId="2" r:id="rId3"/>
    <sheet name="Sheet1" sheetId="5" r:id="rId4"/>
    <sheet name="Kunj PEBRUARI 21" sheetId="6" r:id="rId5"/>
    <sheet name="Sheet2" sheetId="7" r:id="rId6"/>
  </sheets>
  <calcPr calcId="145621"/>
</workbook>
</file>

<file path=xl/calcChain.xml><?xml version="1.0" encoding="utf-8"?>
<calcChain xmlns="http://schemas.openxmlformats.org/spreadsheetml/2006/main">
  <c r="L10" i="4" l="1"/>
  <c r="Z17" i="4"/>
  <c r="F10" i="4"/>
  <c r="E13" i="2" l="1"/>
  <c r="E11" i="2"/>
  <c r="F25" i="2"/>
  <c r="F26" i="2"/>
  <c r="F27" i="2"/>
  <c r="F28" i="2"/>
  <c r="F29" i="2"/>
  <c r="F30" i="2"/>
  <c r="F31" i="2"/>
  <c r="F32" i="2"/>
  <c r="K6" i="5" l="1"/>
  <c r="K7" i="5"/>
  <c r="K8" i="5"/>
  <c r="K9" i="5"/>
  <c r="K10" i="5"/>
  <c r="K11" i="5"/>
  <c r="K12" i="5"/>
  <c r="K5" i="5"/>
  <c r="K20" i="3"/>
  <c r="K22" i="3"/>
  <c r="K23" i="3"/>
  <c r="K32" i="3"/>
  <c r="K34" i="3"/>
  <c r="K35" i="3"/>
  <c r="K43" i="3"/>
  <c r="K45" i="3"/>
  <c r="K46" i="3"/>
  <c r="K54" i="3"/>
  <c r="K56" i="3"/>
  <c r="K57" i="3"/>
  <c r="K65" i="3"/>
  <c r="K67" i="3"/>
  <c r="M20" i="3"/>
  <c r="M22" i="3"/>
  <c r="M23" i="3"/>
  <c r="M32" i="3"/>
  <c r="M34" i="3"/>
  <c r="M35" i="3"/>
  <c r="M43" i="3"/>
  <c r="M45" i="3"/>
  <c r="M46" i="3"/>
  <c r="M54" i="3"/>
  <c r="M56" i="3"/>
  <c r="M57" i="3"/>
  <c r="M65" i="3"/>
  <c r="M67" i="3"/>
  <c r="M68" i="3"/>
  <c r="M69" i="3"/>
  <c r="M70" i="3"/>
  <c r="G44" i="6"/>
  <c r="F44" i="6"/>
  <c r="D44" i="6"/>
  <c r="C44" i="6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E44" i="6" l="1"/>
  <c r="H44" i="6"/>
  <c r="G66" i="6"/>
  <c r="F66" i="6"/>
  <c r="D66" i="6"/>
  <c r="C66" i="6"/>
  <c r="H64" i="6"/>
  <c r="E64" i="6"/>
  <c r="H63" i="6"/>
  <c r="E63" i="6"/>
  <c r="H62" i="6"/>
  <c r="E62" i="6"/>
  <c r="H61" i="6"/>
  <c r="E61" i="6"/>
  <c r="H60" i="6"/>
  <c r="E60" i="6"/>
  <c r="H59" i="6"/>
  <c r="E59" i="6"/>
  <c r="H58" i="6"/>
  <c r="H66" i="6" s="1"/>
  <c r="E58" i="6"/>
  <c r="E66" i="6" s="1"/>
  <c r="G55" i="6"/>
  <c r="F55" i="6"/>
  <c r="D55" i="6"/>
  <c r="C55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E47" i="6"/>
  <c r="G33" i="6"/>
  <c r="F33" i="6"/>
  <c r="D33" i="6"/>
  <c r="C33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G21" i="6"/>
  <c r="F21" i="6"/>
  <c r="D21" i="6"/>
  <c r="C21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H21" i="6" s="1"/>
  <c r="E13" i="6"/>
  <c r="E21" i="6" s="1"/>
  <c r="E33" i="6" l="1"/>
  <c r="E55" i="6"/>
  <c r="H33" i="6"/>
  <c r="H55" i="6"/>
  <c r="F19" i="7" l="1"/>
  <c r="H31" i="3" l="1"/>
  <c r="E31" i="3"/>
  <c r="M31" i="3" l="1"/>
  <c r="K31" i="3" s="1"/>
  <c r="D55" i="3"/>
  <c r="F55" i="3"/>
  <c r="G55" i="3"/>
  <c r="C55" i="3"/>
  <c r="D44" i="3"/>
  <c r="F44" i="3"/>
  <c r="G44" i="3"/>
  <c r="C44" i="3"/>
  <c r="H42" i="3"/>
  <c r="E42" i="3"/>
  <c r="H41" i="3"/>
  <c r="E41" i="3"/>
  <c r="H53" i="3"/>
  <c r="E53" i="3"/>
  <c r="H52" i="3"/>
  <c r="E52" i="3"/>
  <c r="D66" i="3"/>
  <c r="F66" i="3"/>
  <c r="G66" i="3"/>
  <c r="C66" i="3"/>
  <c r="H64" i="3"/>
  <c r="E64" i="3"/>
  <c r="H63" i="3"/>
  <c r="E63" i="3"/>
  <c r="K64" i="3" l="1"/>
  <c r="M64" i="3"/>
  <c r="K42" i="3"/>
  <c r="M42" i="3"/>
  <c r="K63" i="3"/>
  <c r="M63" i="3"/>
  <c r="K52" i="3"/>
  <c r="M52" i="3"/>
  <c r="K41" i="3"/>
  <c r="M41" i="3"/>
  <c r="M53" i="3"/>
  <c r="K53" i="3" s="1"/>
  <c r="D21" i="3"/>
  <c r="F21" i="3"/>
  <c r="G21" i="3"/>
  <c r="C21" i="3"/>
  <c r="H28" i="3"/>
  <c r="E28" i="3"/>
  <c r="D33" i="3"/>
  <c r="F33" i="3"/>
  <c r="G33" i="3"/>
  <c r="C33" i="3"/>
  <c r="H30" i="3"/>
  <c r="E30" i="3"/>
  <c r="H29" i="3"/>
  <c r="E29" i="3"/>
  <c r="H19" i="3"/>
  <c r="E19" i="3"/>
  <c r="H18" i="3"/>
  <c r="E18" i="3"/>
  <c r="M18" i="3" l="1"/>
  <c r="K18" i="3"/>
  <c r="K29" i="3"/>
  <c r="M29" i="3"/>
  <c r="M28" i="3"/>
  <c r="K28" i="3"/>
  <c r="M30" i="3"/>
  <c r="K30" i="3" s="1"/>
  <c r="M19" i="3"/>
  <c r="K19" i="3" s="1"/>
  <c r="M10" i="3"/>
  <c r="H37" i="3" l="1"/>
  <c r="H38" i="3"/>
  <c r="H39" i="3"/>
  <c r="H40" i="3"/>
  <c r="H36" i="3"/>
  <c r="E37" i="3"/>
  <c r="E38" i="3"/>
  <c r="E39" i="3"/>
  <c r="E40" i="3"/>
  <c r="E36" i="3"/>
  <c r="K40" i="3" l="1"/>
  <c r="M40" i="3"/>
  <c r="K39" i="3"/>
  <c r="M39" i="3"/>
  <c r="M36" i="3"/>
  <c r="K36" i="3" s="1"/>
  <c r="M38" i="3"/>
  <c r="K38" i="3"/>
  <c r="M37" i="3"/>
  <c r="K37" i="3" s="1"/>
  <c r="H44" i="3"/>
  <c r="E44" i="3"/>
  <c r="H48" i="3"/>
  <c r="H49" i="3"/>
  <c r="H50" i="3"/>
  <c r="H51" i="3"/>
  <c r="H47" i="3"/>
  <c r="E48" i="3"/>
  <c r="E49" i="3"/>
  <c r="E50" i="3"/>
  <c r="E51" i="3"/>
  <c r="E47" i="3"/>
  <c r="E59" i="3"/>
  <c r="E60" i="3"/>
  <c r="E61" i="3"/>
  <c r="E62" i="3"/>
  <c r="E58" i="3"/>
  <c r="H59" i="3"/>
  <c r="H60" i="3"/>
  <c r="M60" i="3" s="1"/>
  <c r="K60" i="3" s="1"/>
  <c r="H61" i="3"/>
  <c r="H62" i="3"/>
  <c r="H58" i="3"/>
  <c r="K59" i="3" l="1"/>
  <c r="M59" i="3"/>
  <c r="K51" i="3"/>
  <c r="M51" i="3"/>
  <c r="K61" i="3"/>
  <c r="M61" i="3"/>
  <c r="M62" i="3"/>
  <c r="K62" i="3"/>
  <c r="K50" i="3"/>
  <c r="M50" i="3"/>
  <c r="M58" i="3"/>
  <c r="K58" i="3"/>
  <c r="M47" i="3"/>
  <c r="K47" i="3" s="1"/>
  <c r="M48" i="3"/>
  <c r="K48" i="3" s="1"/>
  <c r="M49" i="3"/>
  <c r="K49" i="3"/>
  <c r="M44" i="3"/>
  <c r="K44" i="3" s="1"/>
  <c r="H66" i="3"/>
  <c r="E66" i="3"/>
  <c r="H55" i="3"/>
  <c r="E55" i="3"/>
  <c r="E14" i="3"/>
  <c r="E15" i="3"/>
  <c r="E16" i="3"/>
  <c r="E17" i="3"/>
  <c r="E25" i="3"/>
  <c r="E26" i="3"/>
  <c r="E27" i="3"/>
  <c r="E24" i="3"/>
  <c r="H27" i="3"/>
  <c r="H26" i="3"/>
  <c r="M26" i="3" s="1"/>
  <c r="K26" i="3" s="1"/>
  <c r="H25" i="3"/>
  <c r="M25" i="3" s="1"/>
  <c r="K25" i="3" s="1"/>
  <c r="H24" i="3"/>
  <c r="M24" i="3" s="1"/>
  <c r="K24" i="3" s="1"/>
  <c r="H14" i="3"/>
  <c r="H15" i="3"/>
  <c r="H16" i="3"/>
  <c r="H17" i="3"/>
  <c r="M27" i="3" l="1"/>
  <c r="K27" i="3"/>
  <c r="K16" i="3"/>
  <c r="M16" i="3"/>
  <c r="K17" i="3"/>
  <c r="M17" i="3"/>
  <c r="M66" i="3"/>
  <c r="K66" i="3" s="1"/>
  <c r="M55" i="3"/>
  <c r="K55" i="3" s="1"/>
  <c r="M14" i="3"/>
  <c r="K14" i="3" s="1"/>
  <c r="M15" i="3"/>
  <c r="K15" i="3" s="1"/>
  <c r="H33" i="3"/>
  <c r="E33" i="3"/>
  <c r="M33" i="3" l="1"/>
  <c r="K33" i="3" s="1"/>
  <c r="H13" i="3" l="1"/>
  <c r="H21" i="3" s="1"/>
  <c r="E13" i="3"/>
  <c r="E21" i="3" l="1"/>
  <c r="M21" i="3" s="1"/>
  <c r="K21" i="3" s="1"/>
  <c r="M13" i="3"/>
  <c r="K13" i="3" s="1"/>
</calcChain>
</file>

<file path=xl/sharedStrings.xml><?xml version="1.0" encoding="utf-8"?>
<sst xmlns="http://schemas.openxmlformats.org/spreadsheetml/2006/main" count="365" uniqueCount="157">
  <si>
    <t>LAPORAN BULANAN</t>
  </si>
  <si>
    <t>PELAYANAN KESEHATAN</t>
  </si>
  <si>
    <t>HARI PERAWATAN, BOR, LOS, TOI, ANGKA KEMATIAN PASIEN</t>
  </si>
  <si>
    <t>BULAN</t>
  </si>
  <si>
    <t>JML TT</t>
  </si>
  <si>
    <t>JUMLAH HARI PERAWATAN</t>
  </si>
  <si>
    <t>JUMLAH PASIEN</t>
  </si>
  <si>
    <t>PASIEN KELUAR (HIDUP + MATI)</t>
  </si>
  <si>
    <t>L</t>
  </si>
  <si>
    <t>P</t>
  </si>
  <si>
    <t>L + P</t>
  </si>
  <si>
    <t>PASIEN KELUAR MATI</t>
  </si>
  <si>
    <t>BOR</t>
  </si>
  <si>
    <t>LOS</t>
  </si>
  <si>
    <t>TOI</t>
  </si>
  <si>
    <t>BTO</t>
  </si>
  <si>
    <t>NO</t>
  </si>
  <si>
    <t>PASIEN KELUAR &gt; 24 JAM DIRAWAT</t>
  </si>
  <si>
    <t>Mengetahui,</t>
  </si>
  <si>
    <t>10 BESAR PENYAKIT</t>
  </si>
  <si>
    <t>RSKBD PANTI NUGROHO</t>
  </si>
  <si>
    <t>A. RAWAT JALAN</t>
  </si>
  <si>
    <t>JENIS PENYAKIT</t>
  </si>
  <si>
    <t>JUMLAH</t>
  </si>
  <si>
    <t>B. RAWAT INAP</t>
  </si>
  <si>
    <t>KUNJUNGAN RAWAT JALAN, RAWAT INAP, RUJUKAN DAN PERSALINAN</t>
  </si>
  <si>
    <t>URAIAN</t>
  </si>
  <si>
    <t>PASIEN BARU</t>
  </si>
  <si>
    <t>PASIEN LAMA</t>
  </si>
  <si>
    <t>I</t>
  </si>
  <si>
    <t>PELAYANAN RAWAT JALAN</t>
  </si>
  <si>
    <t>TOTAL KUNJUNGAN RAWAT JALAN</t>
  </si>
  <si>
    <t>PELAYANAN RAWAT INAP</t>
  </si>
  <si>
    <t>TOTAL KUNJUNGAN RAWAT INAP</t>
  </si>
  <si>
    <t>RUJUKAN (DARI RAWAT JALAN DAN RAWAT INAP)</t>
  </si>
  <si>
    <t>TOTAL RUJUKAN</t>
  </si>
  <si>
    <t>PERSALINAN</t>
  </si>
  <si>
    <t>1. Jumlah Persalinan pasien Umum</t>
  </si>
  <si>
    <t>TOTAL PERSALINAN</t>
  </si>
  <si>
    <t>IV</t>
  </si>
  <si>
    <t>III</t>
  </si>
  <si>
    <t>II</t>
  </si>
  <si>
    <t>1. Kunjungan rawat jalan pasien umum</t>
  </si>
  <si>
    <t>1. Kunjungan rawat inap pasien umum</t>
  </si>
  <si>
    <t>Pelaksana,</t>
  </si>
  <si>
    <t>Widayanti, Amd.PK</t>
  </si>
  <si>
    <t>NIP. 19800616 200501 2 017</t>
  </si>
  <si>
    <t>Kasubag Rekam Medis</t>
  </si>
  <si>
    <t>1. Jumlah Rujukan Pasien Umum</t>
  </si>
  <si>
    <t>2. Kunjungan rawat inap pasien JKN PBI</t>
  </si>
  <si>
    <t>2. Jumlah Persalinan pasien JKN PBI</t>
  </si>
  <si>
    <t>3. Jumlah Persalinan pasien JKN NON PBI</t>
  </si>
  <si>
    <t>3. Kunjungan rawat inap pasien JKN NON PBI</t>
  </si>
  <si>
    <t>2. Jumlah Rujukan Pasien JKN PBI</t>
  </si>
  <si>
    <t>3. Jumlah Rujukan Pasien JKN NON PBI</t>
  </si>
  <si>
    <t>2. Kunjungan rawat jalan pasien JKN PBI</t>
  </si>
  <si>
    <t>3. Kunjungan rawat jalan pasien JKN NON PBI</t>
  </si>
  <si>
    <t>Kode ICD 10</t>
  </si>
  <si>
    <t>O34.2</t>
  </si>
  <si>
    <t>O41.0</t>
  </si>
  <si>
    <t>O63.0</t>
  </si>
  <si>
    <t>Normal</t>
  </si>
  <si>
    <t>SC</t>
  </si>
  <si>
    <t>Penjamin</t>
  </si>
  <si>
    <t>Lambar</t>
  </si>
  <si>
    <t>Jumlah</t>
  </si>
  <si>
    <t>JKN NON PBI</t>
  </si>
  <si>
    <t>B</t>
  </si>
  <si>
    <t>JKN PBI</t>
  </si>
  <si>
    <t>Umum</t>
  </si>
  <si>
    <t>KABUPATEN PURBALINGGA TAHUN 2018</t>
  </si>
  <si>
    <t>Z48.8</t>
  </si>
  <si>
    <t>O42.0</t>
  </si>
  <si>
    <t>BULAN : MEI</t>
  </si>
  <si>
    <t>40,46 %</t>
  </si>
  <si>
    <t>10,28 %</t>
  </si>
  <si>
    <t>23,26 %</t>
  </si>
  <si>
    <t>0 %</t>
  </si>
  <si>
    <t>1,47 %</t>
  </si>
  <si>
    <t>13,7 %</t>
  </si>
  <si>
    <t>23,89 %</t>
  </si>
  <si>
    <t>44,81 %</t>
  </si>
  <si>
    <t>2,41 %</t>
  </si>
  <si>
    <t>13,33 %</t>
  </si>
  <si>
    <t>46,67 %</t>
  </si>
  <si>
    <t>33,33 %</t>
  </si>
  <si>
    <t>6,67 %</t>
  </si>
  <si>
    <t>12,69 %</t>
  </si>
  <si>
    <t>22,6 %</t>
  </si>
  <si>
    <t>47,68 %</t>
  </si>
  <si>
    <t>2,79 %</t>
  </si>
  <si>
    <t>PELAYANAN KEGAWAT DARURATAN</t>
  </si>
  <si>
    <t>TOTAL PELAYANAN KEGAWAT DARURATAN</t>
  </si>
  <si>
    <t>1. Jumlah Gawat Darurat pasien Umum</t>
  </si>
  <si>
    <t>2. Jumlah Gawat Darurat pasien JKN PBI</t>
  </si>
  <si>
    <t>3. Jumlah Gawat Darurat pasien JKN NON PBI</t>
  </si>
  <si>
    <t>%</t>
  </si>
  <si>
    <t>Hari</t>
  </si>
  <si>
    <t>Kali</t>
  </si>
  <si>
    <t>Bulan</t>
  </si>
  <si>
    <t>*) Bayi tidak termasuk</t>
  </si>
  <si>
    <t>Juli 2020</t>
  </si>
  <si>
    <t>P03.4</t>
  </si>
  <si>
    <t>4. Kunjungan rawat inap pasien JAMKESDA</t>
  </si>
  <si>
    <t>5. Kunjungan rawat inap pasien KPS</t>
  </si>
  <si>
    <t>6. Kunjungan rawat inap pasien SKTM</t>
  </si>
  <si>
    <t>7. Kunjungan rawat inap pasien JAMPERSAL</t>
  </si>
  <si>
    <r>
      <t xml:space="preserve">8. Kunjungan rawat inap pasien </t>
    </r>
    <r>
      <rPr>
        <b/>
        <sz val="11"/>
        <color rgb="FFFF0000"/>
        <rFont val="Calibri"/>
        <family val="2"/>
        <scheme val="minor"/>
      </rPr>
      <t>COVID-19</t>
    </r>
  </si>
  <si>
    <t>SKTM</t>
  </si>
  <si>
    <t>P59.3</t>
  </si>
  <si>
    <t>JNSKELAMIN</t>
  </si>
  <si>
    <t>COVID19</t>
  </si>
  <si>
    <t>NDR (Permil)</t>
  </si>
  <si>
    <t>GDR (Permil)</t>
  </si>
  <si>
    <t>KABUPATEN PURBALINGGA TAHUN 2021</t>
  </si>
  <si>
    <t>JAMPERSAL</t>
  </si>
  <si>
    <t>RSUD PANTI NUGROHO</t>
  </si>
  <si>
    <t>K04.1</t>
  </si>
  <si>
    <t>K04.0</t>
  </si>
  <si>
    <t>BULAN : Maret 2021</t>
  </si>
  <si>
    <t>Z39.2</t>
  </si>
  <si>
    <t>O02.0</t>
  </si>
  <si>
    <t>Blighted ovum and nonhydatidiform mole</t>
  </si>
  <si>
    <t>Oligohydramnios</t>
  </si>
  <si>
    <t>Z35.9</t>
  </si>
  <si>
    <t>Fetus and newborn affected by caesarean delivery</t>
  </si>
  <si>
    <t>Prolonged first stage of labour</t>
  </si>
  <si>
    <t>Maternal care due to uterine scar from previous surgery</t>
  </si>
  <si>
    <t>Premature rupture of membranes</t>
  </si>
  <si>
    <t>Petugas</t>
  </si>
  <si>
    <t>Auliya Fithrotun Nisa Amd.Kes</t>
  </si>
  <si>
    <t>Purbalingga, 21 April 2021</t>
  </si>
  <si>
    <t>Auliya Fithrotun Nisa, Amd.Kes</t>
  </si>
  <si>
    <t>NIP. 198006162005012017</t>
  </si>
  <si>
    <t xml:space="preserve">   </t>
  </si>
  <si>
    <t>O47.1</t>
  </si>
  <si>
    <t>False labour at or after 37 completed weeks of gestation</t>
  </si>
  <si>
    <t>O06.4</t>
  </si>
  <si>
    <t>Unspecified abortion, incomplete, without complication</t>
  </si>
  <si>
    <t>O47.0</t>
  </si>
  <si>
    <t>False labour before 37 completed weeks of gestation</t>
  </si>
  <si>
    <t>: April 2021</t>
  </si>
  <si>
    <t>Supervision of high-risk pregnancy, unspecified</t>
  </si>
  <si>
    <t>Other specified surgical follow-up care</t>
  </si>
  <si>
    <t>Necrosis of pulp</t>
  </si>
  <si>
    <t>Routine postpartum follow-up</t>
  </si>
  <si>
    <t>Pulpitis</t>
  </si>
  <si>
    <t>Z01.2</t>
  </si>
  <si>
    <t>Dental examination</t>
  </si>
  <si>
    <t>Neonatal jaundice from breast milk inhibitor</t>
  </si>
  <si>
    <t>K05.1</t>
  </si>
  <si>
    <t>Chronic gingivitis</t>
  </si>
  <si>
    <t>I50.0</t>
  </si>
  <si>
    <t>Congestive heart failure</t>
  </si>
  <si>
    <t>I11.9</t>
  </si>
  <si>
    <t>Hypertensive heart disease without (congestive) heart failure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</si>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</sst>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1"/>
      <color rgb="FFFF0000"/>
      <name val="Calibri"/>
      <family val="2"/>
      <scheme val="minor"/>
    </font>
    <font>
      <sz val="11"/>
      <color indexed="8"/>
      <name val="Calibri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6" fillId="0" borderId="0"/>
    <xf numFmtId="0" fontId="8" fillId="0" borderId="0"/>
    <xf numFmtId="41" fontId="9" fillId="0" borderId="0" applyFont="0" applyFill="0" applyBorder="0" applyAlignment="0" applyProtection="0"/>
    <xf numFmtId="0" fontId="11" fillId="0" borderId="0"/>
    <xf numFmtId="0" fontId="11" fillId="0" borderId="0"/>
  </cellStyleXfs>
  <cellXfs count="7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1" applyFont="1" applyFill="1" applyBorder="1" applyAlignment="1">
      <alignment wrapText="1"/>
    </xf>
    <xf numFmtId="0" fontId="2" fillId="0" borderId="6" xfId="1" applyFont="1" applyFill="1" applyBorder="1" applyAlignment="1">
      <alignment horizontal="right" wrapText="1"/>
    </xf>
    <xf numFmtId="0" fontId="0" fillId="0" borderId="0" xfId="0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0" fontId="2" fillId="0" borderId="6" xfId="1" applyFont="1" applyFill="1" applyBorder="1" applyAlignment="1">
      <alignment wrapText="1"/>
    </xf>
    <xf numFmtId="0" fontId="2" fillId="0" borderId="6" xfId="1" applyFont="1" applyFill="1" applyBorder="1" applyAlignment="1">
      <alignment horizontal="right" wrapText="1"/>
    </xf>
    <xf numFmtId="0" fontId="4" fillId="0" borderId="6" xfId="1" applyFont="1" applyFill="1" applyBorder="1" applyAlignment="1">
      <alignment wrapText="1"/>
    </xf>
    <xf numFmtId="0" fontId="4" fillId="0" borderId="6" xfId="1" applyFont="1" applyFill="1" applyBorder="1" applyAlignment="1">
      <alignment horizontal="right" wrapText="1"/>
    </xf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Font="1" applyFill="1" applyBorder="1" applyAlignment="1">
      <alignment wrapText="1"/>
    </xf>
    <xf numFmtId="0" fontId="5" fillId="0" borderId="6" xfId="2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6" xfId="3" applyFont="1" applyFill="1" applyBorder="1" applyAlignment="1">
      <alignment wrapText="1"/>
    </xf>
    <xf numFmtId="0" fontId="7" fillId="0" borderId="6" xfId="3" applyFont="1" applyFill="1" applyBorder="1" applyAlignment="1">
      <alignment horizontal="right" wrapText="1"/>
    </xf>
    <xf numFmtId="17" fontId="0" fillId="4" borderId="0" xfId="0" quotePrefix="1" applyNumberFormat="1" applyFill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6" xfId="5" applyFont="1" applyFill="1" applyBorder="1" applyAlignment="1">
      <alignment wrapText="1"/>
    </xf>
    <xf numFmtId="0" fontId="10" fillId="0" borderId="6" xfId="5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3" borderId="5" xfId="6" applyFont="1" applyFill="1" applyBorder="1" applyAlignment="1">
      <alignment horizontal="center"/>
    </xf>
    <xf numFmtId="0" fontId="10" fillId="0" borderId="6" xfId="6" applyFont="1" applyFill="1" applyBorder="1" applyAlignment="1"/>
    <xf numFmtId="0" fontId="10" fillId="0" borderId="6" xfId="6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0" xfId="0" applyBorder="1"/>
    <xf numFmtId="0" fontId="2" fillId="3" borderId="5" xfId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/>
    <xf numFmtId="0" fontId="14" fillId="0" borderId="8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7" fillId="0" borderId="1" xfId="0" applyFont="1" applyBorder="1"/>
    <xf numFmtId="0" fontId="14" fillId="0" borderId="1" xfId="0" applyFont="1" applyFill="1" applyBorder="1" applyAlignment="1">
      <alignment horizontal="center"/>
    </xf>
    <xf numFmtId="41" fontId="0" fillId="0" borderId="1" xfId="4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7">
    <cellStyle name="Comma [0]" xfId="4" builtinId="6"/>
    <cellStyle name="Normal" xfId="0" builtinId="0"/>
    <cellStyle name="Normal_Sheet1" xfId="1"/>
    <cellStyle name="Normal_Sheet1_1" xfId="2"/>
    <cellStyle name="Normal_Sheet1_2" xfId="3"/>
    <cellStyle name="Normal_Sheet1_4" xfId="5"/>
    <cellStyle name="Normal_Shee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pane ySplit="11" topLeftCell="A12" activePane="bottomLeft" state="frozen"/>
      <selection pane="bottomLeft" activeCell="B5" sqref="B5"/>
    </sheetView>
  </sheetViews>
  <sheetFormatPr defaultRowHeight="15" x14ac:dyDescent="0.25"/>
  <cols>
    <col min="1" max="1" width="6.28515625" customWidth="1"/>
    <col min="2" max="2" width="58" customWidth="1"/>
    <col min="3" max="8" width="6.7109375" customWidth="1"/>
  </cols>
  <sheetData>
    <row r="1" spans="1:13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13" x14ac:dyDescent="0.25">
      <c r="A2" s="73" t="s">
        <v>1</v>
      </c>
      <c r="B2" s="73"/>
      <c r="C2" s="73"/>
      <c r="D2" s="73"/>
      <c r="E2" s="73"/>
      <c r="F2" s="73"/>
      <c r="G2" s="73"/>
      <c r="H2" s="73"/>
    </row>
    <row r="3" spans="1:13" x14ac:dyDescent="0.25">
      <c r="A3" s="73" t="s">
        <v>25</v>
      </c>
      <c r="B3" s="73"/>
      <c r="C3" s="73"/>
      <c r="D3" s="73"/>
      <c r="E3" s="73"/>
      <c r="F3" s="73"/>
      <c r="G3" s="73"/>
      <c r="H3" s="73"/>
    </row>
    <row r="4" spans="1:13" x14ac:dyDescent="0.25">
      <c r="A4" s="73" t="s">
        <v>114</v>
      </c>
      <c r="B4" s="73"/>
      <c r="C4" s="73"/>
      <c r="D4" s="73"/>
      <c r="E4" s="73"/>
      <c r="F4" s="73"/>
      <c r="G4" s="73"/>
      <c r="H4" s="73"/>
    </row>
    <row r="7" spans="1:13" x14ac:dyDescent="0.25">
      <c r="A7" t="s">
        <v>20</v>
      </c>
    </row>
    <row r="8" spans="1:13" x14ac:dyDescent="0.25">
      <c r="A8" t="s">
        <v>119</v>
      </c>
    </row>
    <row r="10" spans="1:13" x14ac:dyDescent="0.25">
      <c r="A10" s="72" t="s">
        <v>16</v>
      </c>
      <c r="B10" s="72" t="s">
        <v>26</v>
      </c>
      <c r="C10" s="71" t="s">
        <v>27</v>
      </c>
      <c r="D10" s="71"/>
      <c r="E10" s="71"/>
      <c r="F10" s="71" t="s">
        <v>28</v>
      </c>
      <c r="G10" s="71"/>
      <c r="H10" s="71"/>
      <c r="M10" t="str">
        <f>"Dari Bulan Sebelumnya (" &amp; 'Kunj PEBRUARI 21'!M10 &amp; ")"</f>
        <v>Dari Bulan Sebelumnya (Juli 2020)</v>
      </c>
    </row>
    <row r="11" spans="1:13" x14ac:dyDescent="0.25">
      <c r="A11" s="72"/>
      <c r="B11" s="72"/>
      <c r="C11" s="3" t="s">
        <v>8</v>
      </c>
      <c r="D11" s="3" t="s">
        <v>9</v>
      </c>
      <c r="E11" s="3" t="s">
        <v>10</v>
      </c>
      <c r="F11" s="3" t="s">
        <v>8</v>
      </c>
      <c r="G11" s="3" t="s">
        <v>9</v>
      </c>
      <c r="H11" s="3" t="s">
        <v>10</v>
      </c>
    </row>
    <row r="12" spans="1:13" x14ac:dyDescent="0.25">
      <c r="A12" s="3" t="s">
        <v>29</v>
      </c>
      <c r="B12" s="2" t="s">
        <v>30</v>
      </c>
      <c r="C12" s="2"/>
      <c r="D12" s="2"/>
      <c r="E12" s="2"/>
      <c r="F12" s="2"/>
      <c r="G12" s="2"/>
      <c r="H12" s="2"/>
    </row>
    <row r="13" spans="1:13" x14ac:dyDescent="0.25">
      <c r="A13" s="3"/>
      <c r="B13" s="2" t="s">
        <v>42</v>
      </c>
      <c r="C13" s="3">
        <v>48</v>
      </c>
      <c r="D13" s="12">
        <v>504</v>
      </c>
      <c r="E13" s="3">
        <f>C13+D13</f>
        <v>552</v>
      </c>
      <c r="F13" s="3">
        <v>136</v>
      </c>
      <c r="G13" s="12">
        <v>962</v>
      </c>
      <c r="H13" s="3">
        <f>F13+G13</f>
        <v>1098</v>
      </c>
      <c r="K13" t="str">
        <f>IF(AND(H13=0,E13=0),"0 %",ROUND((M13/('Kunj PEBRUARI 21'!H13+'Kunj PEBRUARI 21'!E13))*100,2)&amp;" %")</f>
        <v>21,5 %</v>
      </c>
      <c r="M13">
        <f>H13+E13-'Kunj PEBRUARI 21'!H13-'Kunj PEBRUARI 21'!E13</f>
        <v>292</v>
      </c>
    </row>
    <row r="14" spans="1:13" x14ac:dyDescent="0.25">
      <c r="A14" s="3"/>
      <c r="B14" s="2" t="s">
        <v>55</v>
      </c>
      <c r="C14" s="3">
        <v>3</v>
      </c>
      <c r="D14" s="12">
        <v>30</v>
      </c>
      <c r="E14" s="32">
        <f t="shared" ref="E14:E17" si="0">C14+D14</f>
        <v>33</v>
      </c>
      <c r="F14" s="3">
        <v>54</v>
      </c>
      <c r="G14" s="12">
        <v>289</v>
      </c>
      <c r="H14" s="32">
        <f t="shared" ref="H14:H17" si="1">F14+G14</f>
        <v>343</v>
      </c>
      <c r="K14" s="23" t="str">
        <f>IF(AND(H14=0,E14=0),"0 %",ROUND((M14/('Kunj PEBRUARI 21'!H14+'Kunj PEBRUARI 21'!E14))*100,2)&amp;" %")</f>
        <v>23,68 %</v>
      </c>
      <c r="M14" s="23">
        <f>H14+E14-'Kunj PEBRUARI 21'!H14-'Kunj PEBRUARI 21'!E14</f>
        <v>72</v>
      </c>
    </row>
    <row r="15" spans="1:13" x14ac:dyDescent="0.25">
      <c r="A15" s="11"/>
      <c r="B15" s="2" t="s">
        <v>56</v>
      </c>
      <c r="C15" s="11">
        <v>17</v>
      </c>
      <c r="D15" s="12">
        <v>40</v>
      </c>
      <c r="E15" s="32">
        <f t="shared" si="0"/>
        <v>57</v>
      </c>
      <c r="F15" s="11">
        <v>133</v>
      </c>
      <c r="G15" s="12">
        <v>507</v>
      </c>
      <c r="H15" s="32">
        <f t="shared" si="1"/>
        <v>640</v>
      </c>
      <c r="K15" s="23" t="str">
        <f>IF(AND(H15=0,E15=0),"0 %",ROUND((M15/('Kunj PEBRUARI 21'!H15+'Kunj PEBRUARI 21'!E15))*100,2)&amp;" %")</f>
        <v>33,52 %</v>
      </c>
      <c r="M15" s="23">
        <f>H15+E15-'Kunj PEBRUARI 21'!H15-'Kunj PEBRUARI 21'!E15</f>
        <v>175</v>
      </c>
    </row>
    <row r="16" spans="1:13" x14ac:dyDescent="0.25">
      <c r="A16" s="3"/>
      <c r="B16" s="24" t="s">
        <v>103</v>
      </c>
      <c r="C16" s="3">
        <v>0</v>
      </c>
      <c r="D16" s="3">
        <v>0</v>
      </c>
      <c r="E16" s="32">
        <f t="shared" si="0"/>
        <v>0</v>
      </c>
      <c r="F16" s="3">
        <v>0</v>
      </c>
      <c r="G16" s="3">
        <v>0</v>
      </c>
      <c r="H16" s="32">
        <f t="shared" si="1"/>
        <v>0</v>
      </c>
      <c r="K16" s="23" t="str">
        <f>IF(AND(H16=0,E16=0),"0 %",ROUND((M16/('Kunj PEBRUARI 21'!H16+'Kunj PEBRUARI 21'!E16))*100,2)&amp;" %")</f>
        <v>0 %</v>
      </c>
      <c r="M16" s="23">
        <f>H16+E16-'Kunj PEBRUARI 21'!H16-'Kunj PEBRUARI 21'!E16</f>
        <v>0</v>
      </c>
    </row>
    <row r="17" spans="1:13" x14ac:dyDescent="0.25">
      <c r="A17" s="3"/>
      <c r="B17" s="24" t="s">
        <v>104</v>
      </c>
      <c r="C17" s="3">
        <v>0</v>
      </c>
      <c r="D17" s="3">
        <v>0</v>
      </c>
      <c r="E17" s="32">
        <f t="shared" si="0"/>
        <v>0</v>
      </c>
      <c r="F17" s="3">
        <v>0</v>
      </c>
      <c r="G17" s="3">
        <v>0</v>
      </c>
      <c r="H17" s="32">
        <f t="shared" si="1"/>
        <v>0</v>
      </c>
      <c r="K17" s="23" t="str">
        <f>IF(AND(H17=0,E17=0),"0 %",ROUND((M17/('Kunj PEBRUARI 21'!H17+'Kunj PEBRUARI 21'!E17))*100,2)&amp;" %")</f>
        <v>0 %</v>
      </c>
      <c r="M17" s="23">
        <f>H17+E17-'Kunj PEBRUARI 21'!H17-'Kunj PEBRUARI 21'!E17</f>
        <v>0</v>
      </c>
    </row>
    <row r="18" spans="1:13" s="23" customFormat="1" x14ac:dyDescent="0.25">
      <c r="A18" s="39"/>
      <c r="B18" s="24" t="s">
        <v>105</v>
      </c>
      <c r="C18" s="39">
        <v>0</v>
      </c>
      <c r="D18" s="39">
        <v>0</v>
      </c>
      <c r="E18" s="39">
        <f t="shared" ref="E18:E19" si="2">C18+D18</f>
        <v>0</v>
      </c>
      <c r="F18" s="39">
        <v>0</v>
      </c>
      <c r="G18" s="39">
        <v>0</v>
      </c>
      <c r="H18" s="39">
        <f t="shared" ref="H18:H19" si="3">F18+G18</f>
        <v>0</v>
      </c>
      <c r="K18" s="23" t="str">
        <f>IF(AND(H18=0,E18=0),"0 %",ROUND((M18/('Kunj PEBRUARI 21'!H18+'Kunj PEBRUARI 21'!E18))*100,2)&amp;" %")</f>
        <v>0 %</v>
      </c>
      <c r="M18" s="23">
        <f>H18+E18-'Kunj PEBRUARI 21'!H18-'Kunj PEBRUARI 21'!E18</f>
        <v>0</v>
      </c>
    </row>
    <row r="19" spans="1:13" s="23" customFormat="1" x14ac:dyDescent="0.25">
      <c r="A19" s="39"/>
      <c r="B19" s="24" t="s">
        <v>106</v>
      </c>
      <c r="C19" s="39">
        <v>0</v>
      </c>
      <c r="D19" s="39">
        <v>0</v>
      </c>
      <c r="E19" s="39">
        <f t="shared" si="2"/>
        <v>0</v>
      </c>
      <c r="F19" s="39">
        <v>0</v>
      </c>
      <c r="G19" s="39">
        <v>2</v>
      </c>
      <c r="H19" s="39">
        <f t="shared" si="3"/>
        <v>2</v>
      </c>
      <c r="K19" s="23" t="e">
        <f>IF(AND(H19=0,E19=0),"0 %",ROUND((M19/('Kunj PEBRUARI 21'!H19+'Kunj PEBRUARI 21'!E19))*100,2)&amp;" %")</f>
        <v>#DIV/0!</v>
      </c>
      <c r="M19" s="23">
        <f>H19+E19-'Kunj PEBRUARI 21'!H19-'Kunj PEBRUARI 21'!E19</f>
        <v>2</v>
      </c>
    </row>
    <row r="20" spans="1:13" x14ac:dyDescent="0.25">
      <c r="A20" s="3"/>
      <c r="B20" s="2"/>
      <c r="C20" s="2"/>
      <c r="D20" s="2"/>
      <c r="E20" s="2"/>
      <c r="F20" s="2"/>
      <c r="G20" s="2"/>
      <c r="H20" s="2"/>
      <c r="K20" s="23" t="str">
        <f>IF(AND(H20=0,E20=0),"0 %",ROUND((M20/('Kunj PEBRUARI 21'!H20+'Kunj PEBRUARI 21'!E20))*100,2)&amp;" %")</f>
        <v>0 %</v>
      </c>
      <c r="M20" s="23">
        <f>H20+E20-'Kunj PEBRUARI 21'!H20-'Kunj PEBRUARI 21'!E20</f>
        <v>0</v>
      </c>
    </row>
    <row r="21" spans="1:13" x14ac:dyDescent="0.25">
      <c r="A21" s="3"/>
      <c r="B21" s="8" t="s">
        <v>31</v>
      </c>
      <c r="C21" s="9">
        <f>SUM(C13:C20)</f>
        <v>68</v>
      </c>
      <c r="D21" s="25">
        <f t="shared" ref="D21:H21" si="4">SUM(D13:D20)</f>
        <v>574</v>
      </c>
      <c r="E21" s="25">
        <f t="shared" si="4"/>
        <v>642</v>
      </c>
      <c r="F21" s="25">
        <f t="shared" si="4"/>
        <v>323</v>
      </c>
      <c r="G21" s="25">
        <f t="shared" si="4"/>
        <v>1760</v>
      </c>
      <c r="H21" s="25">
        <f t="shared" si="4"/>
        <v>2083</v>
      </c>
      <c r="K21" s="23" t="str">
        <f>IF(AND(H21=0,E21=0),"0 %",ROUND((M21/('Kunj PEBRUARI 21'!H21+'Kunj PEBRUARI 21'!E21))*100,2)&amp;" %")</f>
        <v>24,77 %</v>
      </c>
      <c r="M21" s="23">
        <f>H21+E21-'Kunj PEBRUARI 21'!H21-'Kunj PEBRUARI 21'!E21</f>
        <v>541</v>
      </c>
    </row>
    <row r="22" spans="1:13" x14ac:dyDescent="0.25">
      <c r="A22" s="3"/>
      <c r="B22" s="2"/>
      <c r="C22" s="2"/>
      <c r="D22" s="2"/>
      <c r="E22" s="2"/>
      <c r="F22" s="2"/>
      <c r="G22" s="2"/>
      <c r="H22" s="2"/>
      <c r="K22" s="23" t="str">
        <f>IF(AND(H22=0,E22=0),"0 %",ROUND((M22/('Kunj PEBRUARI 21'!H22+'Kunj PEBRUARI 21'!E22))*100,2)&amp;" %")</f>
        <v>0 %</v>
      </c>
      <c r="M22" s="23">
        <f>H22+E22-'Kunj PEBRUARI 21'!H22-'Kunj PEBRUARI 21'!E22</f>
        <v>0</v>
      </c>
    </row>
    <row r="23" spans="1:13" x14ac:dyDescent="0.25">
      <c r="A23" s="3" t="s">
        <v>41</v>
      </c>
      <c r="B23" s="2" t="s">
        <v>32</v>
      </c>
      <c r="C23" s="2"/>
      <c r="D23" s="2"/>
      <c r="E23" s="2"/>
      <c r="F23" s="2"/>
      <c r="G23" s="2"/>
      <c r="H23" s="2"/>
      <c r="K23" s="23" t="str">
        <f>IF(AND(H23=0,E23=0),"0 %",ROUND((M23/('Kunj PEBRUARI 21'!H23+'Kunj PEBRUARI 21'!E23))*100,2)&amp;" %")</f>
        <v>0 %</v>
      </c>
      <c r="M23" s="23">
        <f>H23+E23-'Kunj PEBRUARI 21'!H23-'Kunj PEBRUARI 21'!E23</f>
        <v>0</v>
      </c>
    </row>
    <row r="24" spans="1:13" x14ac:dyDescent="0.25">
      <c r="A24" s="3"/>
      <c r="B24" s="2" t="s">
        <v>43</v>
      </c>
      <c r="C24" s="3">
        <v>5</v>
      </c>
      <c r="D24" s="12">
        <v>25</v>
      </c>
      <c r="E24" s="3">
        <f>D24+C24</f>
        <v>30</v>
      </c>
      <c r="F24" s="3">
        <v>3</v>
      </c>
      <c r="G24" s="12">
        <v>98</v>
      </c>
      <c r="H24" s="32">
        <f>F24+G24</f>
        <v>101</v>
      </c>
      <c r="K24" s="23" t="str">
        <f>IF(AND(H24=0,E24=0),"0 %",ROUND((M24/('Kunj PEBRUARI 21'!H24+'Kunj PEBRUARI 21'!E24))*100,2)&amp;" %")</f>
        <v>24,76 %</v>
      </c>
      <c r="M24" s="23">
        <f>H24+E24-'Kunj PEBRUARI 21'!H24-'Kunj PEBRUARI 21'!E24</f>
        <v>26</v>
      </c>
    </row>
    <row r="25" spans="1:13" x14ac:dyDescent="0.25">
      <c r="A25" s="3"/>
      <c r="B25" s="2" t="s">
        <v>49</v>
      </c>
      <c r="C25" s="3">
        <v>36</v>
      </c>
      <c r="D25" s="12">
        <v>51</v>
      </c>
      <c r="E25" s="32">
        <f t="shared" ref="E25:E27" si="5">D25+C25</f>
        <v>87</v>
      </c>
      <c r="F25" s="3">
        <v>7</v>
      </c>
      <c r="G25" s="12">
        <v>124</v>
      </c>
      <c r="H25" s="32">
        <f t="shared" ref="H25:H27" si="6">F25+G25</f>
        <v>131</v>
      </c>
      <c r="K25" s="23" t="str">
        <f>IF(AND(H25=0,E25=0),"0 %",ROUND((M25/('Kunj PEBRUARI 21'!H25+'Kunj PEBRUARI 21'!E25))*100,2)&amp;" %")</f>
        <v>1,4 %</v>
      </c>
      <c r="M25" s="23">
        <f>H25+E25-'Kunj PEBRUARI 21'!H25-'Kunj PEBRUARI 21'!E25</f>
        <v>3</v>
      </c>
    </row>
    <row r="26" spans="1:13" x14ac:dyDescent="0.25">
      <c r="A26" s="11"/>
      <c r="B26" s="2" t="s">
        <v>52</v>
      </c>
      <c r="C26" s="11">
        <v>38</v>
      </c>
      <c r="D26" s="12">
        <v>46</v>
      </c>
      <c r="E26" s="32">
        <f t="shared" si="5"/>
        <v>84</v>
      </c>
      <c r="F26" s="11">
        <v>20</v>
      </c>
      <c r="G26" s="12">
        <v>145</v>
      </c>
      <c r="H26" s="32">
        <f t="shared" si="6"/>
        <v>165</v>
      </c>
      <c r="K26" s="23" t="str">
        <f>IF(AND(H26=0,E26=0),"0 %",ROUND((M26/('Kunj PEBRUARI 21'!H26+'Kunj PEBRUARI 21'!E26))*100,2)&amp;" %")</f>
        <v>42,29 %</v>
      </c>
      <c r="M26" s="23">
        <f>H26+E26-'Kunj PEBRUARI 21'!H26-'Kunj PEBRUARI 21'!E26</f>
        <v>74</v>
      </c>
    </row>
    <row r="27" spans="1:13" x14ac:dyDescent="0.25">
      <c r="A27" s="3"/>
      <c r="B27" s="24" t="s">
        <v>103</v>
      </c>
      <c r="C27" s="3">
        <v>0</v>
      </c>
      <c r="D27" s="12">
        <v>0</v>
      </c>
      <c r="E27" s="32">
        <f t="shared" si="5"/>
        <v>0</v>
      </c>
      <c r="F27" s="3">
        <v>0</v>
      </c>
      <c r="G27" s="12">
        <v>0</v>
      </c>
      <c r="H27" s="32">
        <f t="shared" si="6"/>
        <v>0</v>
      </c>
      <c r="K27" s="23" t="str">
        <f>IF(AND(H27=0,E27=0),"0 %",ROUND((M27/('Kunj PEBRUARI 21'!H27+'Kunj PEBRUARI 21'!E27))*100,2)&amp;" %")</f>
        <v>0 %</v>
      </c>
      <c r="M27" s="23">
        <f>H27+E27-'Kunj PEBRUARI 21'!H27-'Kunj PEBRUARI 21'!E27</f>
        <v>0</v>
      </c>
    </row>
    <row r="28" spans="1:13" x14ac:dyDescent="0.25">
      <c r="A28" s="3"/>
      <c r="B28" s="24" t="s">
        <v>104</v>
      </c>
      <c r="C28" s="39">
        <v>0</v>
      </c>
      <c r="D28" s="39">
        <v>0</v>
      </c>
      <c r="E28" s="39">
        <f t="shared" ref="E28" si="7">D28+C28</f>
        <v>0</v>
      </c>
      <c r="F28" s="39">
        <v>0</v>
      </c>
      <c r="G28" s="39">
        <v>0</v>
      </c>
      <c r="H28" s="39">
        <f t="shared" ref="H28" si="8">F28+G28</f>
        <v>0</v>
      </c>
      <c r="K28" s="23" t="str">
        <f>IF(AND(H28=0,E28=0),"0 %",ROUND((M28/('Kunj PEBRUARI 21'!H28+'Kunj PEBRUARI 21'!E28))*100,2)&amp;" %")</f>
        <v>0 %</v>
      </c>
      <c r="M28" s="23">
        <f>H28+E28-'Kunj PEBRUARI 21'!H28-'Kunj PEBRUARI 21'!E28</f>
        <v>0</v>
      </c>
    </row>
    <row r="29" spans="1:13" s="23" customFormat="1" x14ac:dyDescent="0.25">
      <c r="A29" s="39"/>
      <c r="B29" s="24" t="s">
        <v>105</v>
      </c>
      <c r="C29" s="39">
        <v>0</v>
      </c>
      <c r="D29" s="39">
        <v>0</v>
      </c>
      <c r="E29" s="39">
        <f t="shared" ref="E29:E31" si="9">D29+C29</f>
        <v>0</v>
      </c>
      <c r="F29" s="39">
        <v>0</v>
      </c>
      <c r="G29" s="39">
        <v>0</v>
      </c>
      <c r="H29" s="39">
        <f t="shared" ref="H29:H31" si="10">F29+G29</f>
        <v>0</v>
      </c>
      <c r="K29" s="23" t="str">
        <f>IF(AND(H29=0,E29=0),"0 %",ROUND((M29/('Kunj PEBRUARI 21'!H29+'Kunj PEBRUARI 21'!E29))*100,2)&amp;" %")</f>
        <v>0 %</v>
      </c>
      <c r="M29" s="23">
        <f>H29+E29-'Kunj PEBRUARI 21'!H29-'Kunj PEBRUARI 21'!E29</f>
        <v>0</v>
      </c>
    </row>
    <row r="30" spans="1:13" s="23" customFormat="1" x14ac:dyDescent="0.25">
      <c r="A30" s="39"/>
      <c r="B30" s="24" t="s">
        <v>106</v>
      </c>
      <c r="C30" s="39">
        <v>6</v>
      </c>
      <c r="D30" s="39">
        <v>7</v>
      </c>
      <c r="E30" s="39">
        <f t="shared" si="9"/>
        <v>13</v>
      </c>
      <c r="F30" s="39">
        <v>1</v>
      </c>
      <c r="G30" s="39">
        <v>11</v>
      </c>
      <c r="H30" s="39">
        <f t="shared" si="10"/>
        <v>12</v>
      </c>
      <c r="K30" s="23" t="str">
        <f>IF(AND(H30=0,E30=0),"0 %",ROUND((M30/('Kunj PEBRUARI 21'!H30+'Kunj PEBRUARI 21'!E30))*100,2)&amp;" %")</f>
        <v>-7,41 %</v>
      </c>
      <c r="M30" s="23">
        <f>H30+E30-'Kunj PEBRUARI 21'!H30-'Kunj PEBRUARI 21'!E30</f>
        <v>-2</v>
      </c>
    </row>
    <row r="31" spans="1:13" s="23" customFormat="1" x14ac:dyDescent="0.25">
      <c r="A31" s="43"/>
      <c r="B31" s="24" t="s">
        <v>107</v>
      </c>
      <c r="C31" s="43">
        <v>4</v>
      </c>
      <c r="D31" s="43">
        <v>4</v>
      </c>
      <c r="E31" s="43">
        <f t="shared" si="9"/>
        <v>8</v>
      </c>
      <c r="F31" s="43">
        <v>7</v>
      </c>
      <c r="G31" s="43">
        <v>13</v>
      </c>
      <c r="H31" s="43">
        <f t="shared" si="10"/>
        <v>20</v>
      </c>
      <c r="K31" s="23" t="str">
        <f>IF(AND(H31=0,E31=0),"0 %",ROUND((M31/('Kunj PEBRUARI 21'!H31+'Kunj PEBRUARI 21'!E31))*100,2)&amp;" %")</f>
        <v>-47,17 %</v>
      </c>
      <c r="M31" s="23">
        <f>H31+E31-'Kunj PEBRUARI 21'!H31-'Kunj PEBRUARI 21'!E31</f>
        <v>-25</v>
      </c>
    </row>
    <row r="32" spans="1:13" x14ac:dyDescent="0.25">
      <c r="A32" s="3"/>
      <c r="B32" s="2"/>
      <c r="C32" s="3"/>
      <c r="D32" s="3"/>
      <c r="E32" s="3"/>
      <c r="F32" s="3"/>
      <c r="G32" s="3"/>
      <c r="H32" s="3"/>
      <c r="K32" s="23" t="str">
        <f>IF(AND(H32=0,E32=0),"0 %",ROUND((M32/('Kunj PEBRUARI 21'!H32+'Kunj PEBRUARI 21'!E32))*100,2)&amp;" %")</f>
        <v>0 %</v>
      </c>
      <c r="M32" s="23">
        <f>H32+E32-'Kunj PEBRUARI 21'!H32-'Kunj PEBRUARI 21'!E32</f>
        <v>0</v>
      </c>
    </row>
    <row r="33" spans="1:13" x14ac:dyDescent="0.25">
      <c r="A33" s="3"/>
      <c r="B33" s="8" t="s">
        <v>33</v>
      </c>
      <c r="C33" s="9">
        <f>SUM(C24:C32)</f>
        <v>89</v>
      </c>
      <c r="D33" s="25">
        <f t="shared" ref="D33:H33" si="11">SUM(D24:D32)</f>
        <v>133</v>
      </c>
      <c r="E33" s="25">
        <f t="shared" si="11"/>
        <v>222</v>
      </c>
      <c r="F33" s="25">
        <f t="shared" si="11"/>
        <v>38</v>
      </c>
      <c r="G33" s="25">
        <f t="shared" si="11"/>
        <v>391</v>
      </c>
      <c r="H33" s="25">
        <f t="shared" si="11"/>
        <v>429</v>
      </c>
      <c r="I33" s="50"/>
      <c r="J33" s="51"/>
      <c r="K33" s="23" t="str">
        <f>IF(AND(H33=0,E33=0),"0 %",ROUND((M33/('Kunj PEBRUARI 21'!H33+'Kunj PEBRUARI 21'!E33))*100,2)&amp;" %")</f>
        <v>13,22 %</v>
      </c>
      <c r="M33" s="23">
        <f>H33+E33-'Kunj PEBRUARI 21'!H33-'Kunj PEBRUARI 21'!E33</f>
        <v>76</v>
      </c>
    </row>
    <row r="34" spans="1:13" x14ac:dyDescent="0.25">
      <c r="A34" s="3"/>
      <c r="B34" s="2"/>
      <c r="C34" s="2"/>
      <c r="D34" s="2"/>
      <c r="E34" s="2"/>
      <c r="F34" s="2"/>
      <c r="G34" s="2"/>
      <c r="H34" s="2"/>
      <c r="K34" s="23" t="str">
        <f>IF(AND(H34=0,E34=0),"0 %",ROUND((M34/('Kunj PEBRUARI 21'!H34+'Kunj PEBRUARI 21'!E34))*100,2)&amp;" %")</f>
        <v>0 %</v>
      </c>
      <c r="M34" s="23">
        <f>H34+E34-'Kunj PEBRUARI 21'!H34-'Kunj PEBRUARI 21'!E34</f>
        <v>0</v>
      </c>
    </row>
    <row r="35" spans="1:13" x14ac:dyDescent="0.25">
      <c r="A35" s="3" t="s">
        <v>40</v>
      </c>
      <c r="B35" s="2" t="s">
        <v>34</v>
      </c>
      <c r="C35" s="2"/>
      <c r="D35" s="2"/>
      <c r="E35" s="2"/>
      <c r="F35" s="2"/>
      <c r="G35" s="2"/>
      <c r="H35" s="2"/>
      <c r="K35" s="23" t="str">
        <f>IF(AND(H35=0,E35=0),"0 %",ROUND((M35/('Kunj PEBRUARI 21'!H35+'Kunj PEBRUARI 21'!E35))*100,2)&amp;" %")</f>
        <v>0 %</v>
      </c>
      <c r="M35" s="23">
        <f>H35+E35-'Kunj PEBRUARI 21'!H35-'Kunj PEBRUARI 21'!E35</f>
        <v>0</v>
      </c>
    </row>
    <row r="36" spans="1:13" x14ac:dyDescent="0.25">
      <c r="A36" s="3"/>
      <c r="B36" s="2" t="s">
        <v>48</v>
      </c>
      <c r="C36" s="3">
        <v>0</v>
      </c>
      <c r="D36" s="13">
        <v>0</v>
      </c>
      <c r="E36" s="3">
        <f>D36+C36</f>
        <v>0</v>
      </c>
      <c r="F36" s="3">
        <v>0</v>
      </c>
      <c r="G36" s="26">
        <v>0</v>
      </c>
      <c r="H36" s="3">
        <f>G36+F36</f>
        <v>0</v>
      </c>
      <c r="K36" s="23" t="str">
        <f>IF(AND(H36=0,E36=0),"0 %",ROUND((M36/('Kunj PEBRUARI 21'!H36+'Kunj PEBRUARI 21'!E36))*100,2)&amp;" %")</f>
        <v>0 %</v>
      </c>
      <c r="M36" s="23">
        <f>H36+E36-'Kunj PEBRUARI 21'!H36-'Kunj PEBRUARI 21'!E36</f>
        <v>-2</v>
      </c>
    </row>
    <row r="37" spans="1:13" x14ac:dyDescent="0.25">
      <c r="A37" s="3"/>
      <c r="B37" s="2" t="s">
        <v>53</v>
      </c>
      <c r="C37" s="3">
        <v>0</v>
      </c>
      <c r="D37" s="26">
        <v>0</v>
      </c>
      <c r="E37" s="34">
        <f t="shared" ref="E37:E40" si="12">D37+C37</f>
        <v>0</v>
      </c>
      <c r="F37" s="3">
        <v>0</v>
      </c>
      <c r="G37" s="26">
        <v>1</v>
      </c>
      <c r="H37" s="34">
        <f t="shared" ref="H37:H40" si="13">G37+F37</f>
        <v>1</v>
      </c>
      <c r="K37" s="23" t="str">
        <f>IF(AND(H37=0,E37=0),"0 %",ROUND((M37/('Kunj PEBRUARI 21'!H37+'Kunj PEBRUARI 21'!E37))*100,2)&amp;" %")</f>
        <v>-50 %</v>
      </c>
      <c r="M37" s="23">
        <f>H37+E37-'Kunj PEBRUARI 21'!H37-'Kunj PEBRUARI 21'!E37</f>
        <v>-1</v>
      </c>
    </row>
    <row r="38" spans="1:13" x14ac:dyDescent="0.25">
      <c r="A38" s="11"/>
      <c r="B38" s="2" t="s">
        <v>54</v>
      </c>
      <c r="C38" s="11">
        <v>0</v>
      </c>
      <c r="D38" s="26">
        <v>0</v>
      </c>
      <c r="E38" s="34">
        <f t="shared" si="12"/>
        <v>0</v>
      </c>
      <c r="F38" s="11">
        <v>0</v>
      </c>
      <c r="G38" s="26">
        <v>0</v>
      </c>
      <c r="H38" s="34">
        <f t="shared" si="13"/>
        <v>0</v>
      </c>
      <c r="K38" s="23" t="str">
        <f>IF(AND(H38=0,E38=0),"0 %",ROUND((M38/('Kunj PEBRUARI 21'!H38+'Kunj PEBRUARI 21'!E38))*100,2)&amp;" %")</f>
        <v>0 %</v>
      </c>
      <c r="M38" s="23">
        <f>H38+E38-'Kunj PEBRUARI 21'!H38-'Kunj PEBRUARI 21'!E38</f>
        <v>-4</v>
      </c>
    </row>
    <row r="39" spans="1:13" x14ac:dyDescent="0.25">
      <c r="A39" s="3"/>
      <c r="B39" s="24" t="s">
        <v>103</v>
      </c>
      <c r="C39" s="3">
        <v>0</v>
      </c>
      <c r="D39" s="11">
        <v>0</v>
      </c>
      <c r="E39" s="34">
        <f t="shared" si="12"/>
        <v>0</v>
      </c>
      <c r="F39" s="3">
        <v>0</v>
      </c>
      <c r="G39" s="11">
        <v>0</v>
      </c>
      <c r="H39" s="34">
        <f t="shared" si="13"/>
        <v>0</v>
      </c>
      <c r="K39" s="23" t="str">
        <f>IF(AND(H39=0,E39=0),"0 %",ROUND((M39/('Kunj PEBRUARI 21'!H39+'Kunj PEBRUARI 21'!E39))*100,2)&amp;" %")</f>
        <v>0 %</v>
      </c>
      <c r="M39" s="23">
        <f>H39+E39-'Kunj PEBRUARI 21'!H39-'Kunj PEBRUARI 21'!E39</f>
        <v>0</v>
      </c>
    </row>
    <row r="40" spans="1:13" x14ac:dyDescent="0.25">
      <c r="A40" s="3"/>
      <c r="B40" s="24" t="s">
        <v>104</v>
      </c>
      <c r="C40" s="3">
        <v>0</v>
      </c>
      <c r="D40" s="11">
        <v>0</v>
      </c>
      <c r="E40" s="34">
        <f t="shared" si="12"/>
        <v>0</v>
      </c>
      <c r="F40" s="3">
        <v>0</v>
      </c>
      <c r="G40" s="26">
        <v>0</v>
      </c>
      <c r="H40" s="34">
        <f t="shared" si="13"/>
        <v>0</v>
      </c>
      <c r="K40" s="23" t="str">
        <f>IF(AND(H40=0,E40=0),"0 %",ROUND((M40/('Kunj PEBRUARI 21'!H40+'Kunj PEBRUARI 21'!E40))*100,2)&amp;" %")</f>
        <v>0 %</v>
      </c>
      <c r="M40" s="23">
        <f>H40+E40-'Kunj PEBRUARI 21'!H40-'Kunj PEBRUARI 21'!E40</f>
        <v>0</v>
      </c>
    </row>
    <row r="41" spans="1:13" s="23" customFormat="1" x14ac:dyDescent="0.25">
      <c r="A41" s="39"/>
      <c r="B41" s="24" t="s">
        <v>105</v>
      </c>
      <c r="C41" s="40">
        <v>0</v>
      </c>
      <c r="D41" s="40">
        <v>0</v>
      </c>
      <c r="E41" s="40">
        <f t="shared" ref="E41:E42" si="14">D41+C41</f>
        <v>0</v>
      </c>
      <c r="F41" s="40">
        <v>0</v>
      </c>
      <c r="G41" s="40">
        <v>0</v>
      </c>
      <c r="H41" s="40">
        <f t="shared" ref="H41:H42" si="15">G41+F41</f>
        <v>0</v>
      </c>
      <c r="K41" s="23" t="str">
        <f>IF(AND(H41=0,E41=0),"0 %",ROUND((M41/('Kunj PEBRUARI 21'!H41+'Kunj PEBRUARI 21'!E41))*100,2)&amp;" %")</f>
        <v>0 %</v>
      </c>
      <c r="M41" s="23">
        <f>H41+E41-'Kunj PEBRUARI 21'!H41-'Kunj PEBRUARI 21'!E41</f>
        <v>0</v>
      </c>
    </row>
    <row r="42" spans="1:13" s="23" customFormat="1" x14ac:dyDescent="0.25">
      <c r="A42" s="39"/>
      <c r="B42" s="24" t="s">
        <v>106</v>
      </c>
      <c r="C42" s="40">
        <v>0</v>
      </c>
      <c r="D42" s="40">
        <v>0</v>
      </c>
      <c r="E42" s="40">
        <f t="shared" si="14"/>
        <v>0</v>
      </c>
      <c r="F42" s="40">
        <v>0</v>
      </c>
      <c r="G42" s="40">
        <v>0</v>
      </c>
      <c r="H42" s="40">
        <f t="shared" si="15"/>
        <v>0</v>
      </c>
      <c r="K42" s="23" t="str">
        <f>IF(AND(H42=0,E42=0),"0 %",ROUND((M42/('Kunj PEBRUARI 21'!H42+'Kunj PEBRUARI 21'!E42))*100,2)&amp;" %")</f>
        <v>0 %</v>
      </c>
      <c r="M42" s="23">
        <f>H42+E42-'Kunj PEBRUARI 21'!H42-'Kunj PEBRUARI 21'!E42</f>
        <v>0</v>
      </c>
    </row>
    <row r="43" spans="1:13" x14ac:dyDescent="0.25">
      <c r="A43" s="3"/>
      <c r="B43" s="2"/>
      <c r="C43" s="3"/>
      <c r="D43" s="3"/>
      <c r="E43" s="3"/>
      <c r="F43" s="3"/>
      <c r="G43" s="3"/>
      <c r="H43" s="3"/>
      <c r="K43" s="23" t="str">
        <f>IF(AND(H43=0,E43=0),"0 %",ROUND((M43/('Kunj PEBRUARI 21'!H43+'Kunj PEBRUARI 21'!E43))*100,2)&amp;" %")</f>
        <v>0 %</v>
      </c>
      <c r="M43" s="23">
        <f>H43+E43-'Kunj PEBRUARI 21'!H43-'Kunj PEBRUARI 21'!E43</f>
        <v>0</v>
      </c>
    </row>
    <row r="44" spans="1:13" x14ac:dyDescent="0.25">
      <c r="A44" s="3"/>
      <c r="B44" s="8" t="s">
        <v>35</v>
      </c>
      <c r="C44" s="9">
        <f>SUM(C36:C43)</f>
        <v>0</v>
      </c>
      <c r="D44" s="25">
        <f t="shared" ref="D44:H44" si="16">SUM(D36:D43)</f>
        <v>0</v>
      </c>
      <c r="E44" s="25">
        <f t="shared" si="16"/>
        <v>0</v>
      </c>
      <c r="F44" s="25">
        <f t="shared" si="16"/>
        <v>0</v>
      </c>
      <c r="G44" s="25">
        <f t="shared" si="16"/>
        <v>1</v>
      </c>
      <c r="H44" s="25">
        <f t="shared" si="16"/>
        <v>1</v>
      </c>
      <c r="K44" s="23" t="str">
        <f>IF(AND(H44=0,E44=0),"0 %",ROUND((M44/('Kunj PEBRUARI 21'!H44+'Kunj PEBRUARI 21'!E44))*100,2)&amp;" %")</f>
        <v>-87,5 %</v>
      </c>
      <c r="M44" s="23">
        <f>H44+E44-'Kunj PEBRUARI 21'!H44-'Kunj PEBRUARI 21'!E44</f>
        <v>-7</v>
      </c>
    </row>
    <row r="45" spans="1:13" x14ac:dyDescent="0.25">
      <c r="A45" s="3"/>
      <c r="B45" s="2"/>
      <c r="C45" s="2"/>
      <c r="D45" s="2"/>
      <c r="E45" s="2"/>
      <c r="F45" s="2"/>
      <c r="G45" s="2"/>
      <c r="H45" s="2"/>
      <c r="K45" s="23" t="str">
        <f>IF(AND(H45=0,E45=0),"0 %",ROUND((M45/('Kunj PEBRUARI 21'!H45+'Kunj PEBRUARI 21'!E45))*100,2)&amp;" %")</f>
        <v>0 %</v>
      </c>
      <c r="M45" s="23">
        <f>H45+E45-'Kunj PEBRUARI 21'!H45-'Kunj PEBRUARI 21'!E45</f>
        <v>0</v>
      </c>
    </row>
    <row r="46" spans="1:13" x14ac:dyDescent="0.25">
      <c r="A46" s="3" t="s">
        <v>39</v>
      </c>
      <c r="B46" s="2" t="s">
        <v>36</v>
      </c>
      <c r="C46" s="2"/>
      <c r="D46" s="2"/>
      <c r="E46" s="2"/>
      <c r="F46" s="2"/>
      <c r="G46" s="2"/>
      <c r="H46" s="2"/>
      <c r="K46" s="23" t="str">
        <f>IF(AND(H46=0,E46=0),"0 %",ROUND((M46/('Kunj PEBRUARI 21'!H46+'Kunj PEBRUARI 21'!E46))*100,2)&amp;" %")</f>
        <v>0 %</v>
      </c>
      <c r="M46" s="23">
        <f>H46+E46-'Kunj PEBRUARI 21'!H46-'Kunj PEBRUARI 21'!E46</f>
        <v>0</v>
      </c>
    </row>
    <row r="47" spans="1:13" x14ac:dyDescent="0.25">
      <c r="A47" s="3"/>
      <c r="B47" s="2" t="s">
        <v>37</v>
      </c>
      <c r="C47" s="3">
        <v>0</v>
      </c>
      <c r="D47" s="12">
        <v>12</v>
      </c>
      <c r="E47" s="3">
        <f>D47+C47</f>
        <v>12</v>
      </c>
      <c r="F47" s="3">
        <v>0</v>
      </c>
      <c r="G47" s="12">
        <v>37</v>
      </c>
      <c r="H47" s="3">
        <f>G47+F47</f>
        <v>37</v>
      </c>
      <c r="K47" s="23" t="str">
        <f>IF(AND(H47=0,E47=0),"0 %",ROUND((M47/('Kunj PEBRUARI 21'!H47+'Kunj PEBRUARI 21'!E47))*100,2)&amp;" %")</f>
        <v>19,51 %</v>
      </c>
      <c r="M47" s="23">
        <f>H47+E47-'Kunj PEBRUARI 21'!H47-'Kunj PEBRUARI 21'!E47</f>
        <v>8</v>
      </c>
    </row>
    <row r="48" spans="1:13" x14ac:dyDescent="0.25">
      <c r="A48" s="3"/>
      <c r="B48" s="2" t="s">
        <v>50</v>
      </c>
      <c r="C48" s="3">
        <v>0</v>
      </c>
      <c r="D48" s="12">
        <v>17</v>
      </c>
      <c r="E48" s="33">
        <f t="shared" ref="E48:E51" si="17">D48+C48</f>
        <v>17</v>
      </c>
      <c r="F48" s="3">
        <v>0</v>
      </c>
      <c r="G48" s="12">
        <v>89</v>
      </c>
      <c r="H48" s="33">
        <f t="shared" ref="H48:H51" si="18">G48+F48</f>
        <v>89</v>
      </c>
      <c r="K48" s="23" t="str">
        <f>IF(AND(H48=0,E48=0),"0 %",ROUND((M48/('Kunj PEBRUARI 21'!H48+'Kunj PEBRUARI 21'!E48))*100,2)&amp;" %")</f>
        <v>7,07 %</v>
      </c>
      <c r="M48" s="23">
        <f>H48+E48-'Kunj PEBRUARI 21'!H48-'Kunj PEBRUARI 21'!E48</f>
        <v>7</v>
      </c>
    </row>
    <row r="49" spans="1:13" x14ac:dyDescent="0.25">
      <c r="A49" s="11"/>
      <c r="B49" s="2" t="s">
        <v>51</v>
      </c>
      <c r="C49" s="11">
        <v>0</v>
      </c>
      <c r="D49" s="12">
        <v>11</v>
      </c>
      <c r="E49" s="33">
        <f t="shared" si="17"/>
        <v>11</v>
      </c>
      <c r="F49" s="11">
        <v>0</v>
      </c>
      <c r="G49" s="12">
        <v>104</v>
      </c>
      <c r="H49" s="33">
        <f t="shared" si="18"/>
        <v>104</v>
      </c>
      <c r="K49" s="23" t="str">
        <f>IF(AND(H49=0,E49=0),"0 %",ROUND((M49/('Kunj PEBRUARI 21'!H49+'Kunj PEBRUARI 21'!E49))*100,2)&amp;" %")</f>
        <v>43,75 %</v>
      </c>
      <c r="M49" s="23">
        <f>H49+E49-'Kunj PEBRUARI 21'!H49-'Kunj PEBRUARI 21'!E49</f>
        <v>35</v>
      </c>
    </row>
    <row r="50" spans="1:13" x14ac:dyDescent="0.25">
      <c r="A50" s="3"/>
      <c r="B50" s="24" t="s">
        <v>103</v>
      </c>
      <c r="C50" s="3">
        <v>0</v>
      </c>
      <c r="D50" s="12">
        <v>0</v>
      </c>
      <c r="E50" s="33">
        <f t="shared" si="17"/>
        <v>0</v>
      </c>
      <c r="F50" s="3">
        <v>0</v>
      </c>
      <c r="G50" s="12">
        <v>0</v>
      </c>
      <c r="H50" s="33">
        <f t="shared" si="18"/>
        <v>0</v>
      </c>
      <c r="K50" s="23" t="str">
        <f>IF(AND(H50=0,E50=0),"0 %",ROUND((M50/('Kunj PEBRUARI 21'!H50+'Kunj PEBRUARI 21'!E50))*100,2)&amp;" %")</f>
        <v>0 %</v>
      </c>
      <c r="M50" s="23">
        <f>H50+E50-'Kunj PEBRUARI 21'!H50-'Kunj PEBRUARI 21'!E50</f>
        <v>0</v>
      </c>
    </row>
    <row r="51" spans="1:13" x14ac:dyDescent="0.25">
      <c r="A51" s="3"/>
      <c r="B51" s="24" t="s">
        <v>104</v>
      </c>
      <c r="C51" s="3">
        <v>0</v>
      </c>
      <c r="D51" s="12">
        <v>0</v>
      </c>
      <c r="E51" s="33">
        <f t="shared" si="17"/>
        <v>0</v>
      </c>
      <c r="F51" s="3">
        <v>0</v>
      </c>
      <c r="G51" s="12">
        <v>0</v>
      </c>
      <c r="H51" s="33">
        <f t="shared" si="18"/>
        <v>0</v>
      </c>
      <c r="K51" s="23" t="str">
        <f>IF(AND(H51=0,E51=0),"0 %",ROUND((M51/('Kunj PEBRUARI 21'!H51+'Kunj PEBRUARI 21'!E51))*100,2)&amp;" %")</f>
        <v>0 %</v>
      </c>
      <c r="M51" s="23">
        <f>H51+E51-'Kunj PEBRUARI 21'!H51-'Kunj PEBRUARI 21'!E51</f>
        <v>0</v>
      </c>
    </row>
    <row r="52" spans="1:13" s="23" customFormat="1" x14ac:dyDescent="0.25">
      <c r="A52" s="39"/>
      <c r="B52" s="24" t="s">
        <v>105</v>
      </c>
      <c r="C52" s="40">
        <v>0</v>
      </c>
      <c r="D52" s="40">
        <v>0</v>
      </c>
      <c r="E52" s="40">
        <f t="shared" ref="E52:E53" si="19">D52+C52</f>
        <v>0</v>
      </c>
      <c r="F52" s="40">
        <v>0</v>
      </c>
      <c r="G52" s="40">
        <v>0</v>
      </c>
      <c r="H52" s="40">
        <f t="shared" ref="H52:H53" si="20">G52+F52</f>
        <v>0</v>
      </c>
      <c r="K52" s="23" t="str">
        <f>IF(AND(H52=0,E52=0),"0 %",ROUND((M52/('Kunj PEBRUARI 21'!H52+'Kunj PEBRUARI 21'!E52))*100,2)&amp;" %")</f>
        <v>0 %</v>
      </c>
      <c r="M52" s="23">
        <f>H52+E52-'Kunj PEBRUARI 21'!H52-'Kunj PEBRUARI 21'!E52</f>
        <v>0</v>
      </c>
    </row>
    <row r="53" spans="1:13" s="23" customFormat="1" x14ac:dyDescent="0.25">
      <c r="A53" s="39"/>
      <c r="B53" s="24" t="s">
        <v>106</v>
      </c>
      <c r="C53" s="40">
        <v>0</v>
      </c>
      <c r="D53" s="40">
        <v>4</v>
      </c>
      <c r="E53" s="40">
        <f t="shared" si="19"/>
        <v>4</v>
      </c>
      <c r="F53" s="40">
        <v>0</v>
      </c>
      <c r="G53" s="40">
        <v>9</v>
      </c>
      <c r="H53" s="40">
        <f t="shared" si="20"/>
        <v>9</v>
      </c>
      <c r="K53" s="23" t="str">
        <f>IF(AND(H53=0,E53=0),"0 %",ROUND((M53/('Kunj PEBRUARI 21'!H53+'Kunj PEBRUARI 21'!E53))*100,2)&amp;" %")</f>
        <v>-7,14 %</v>
      </c>
      <c r="M53" s="23">
        <f>H53+E53-'Kunj PEBRUARI 21'!H53-'Kunj PEBRUARI 21'!E53</f>
        <v>-1</v>
      </c>
    </row>
    <row r="54" spans="1:13" x14ac:dyDescent="0.25">
      <c r="A54" s="3"/>
      <c r="B54" s="2"/>
      <c r="C54" s="3"/>
      <c r="D54" s="3"/>
      <c r="E54" s="3"/>
      <c r="F54" s="3"/>
      <c r="G54" s="3"/>
      <c r="H54" s="3"/>
      <c r="K54" s="23" t="str">
        <f>IF(AND(H54=0,E54=0),"0 %",ROUND((M54/('Kunj PEBRUARI 21'!H54+'Kunj PEBRUARI 21'!E54))*100,2)&amp;" %")</f>
        <v>0 %</v>
      </c>
      <c r="M54" s="23">
        <f>H54+E54-'Kunj PEBRUARI 21'!H54-'Kunj PEBRUARI 21'!E54</f>
        <v>0</v>
      </c>
    </row>
    <row r="55" spans="1:13" s="23" customFormat="1" x14ac:dyDescent="0.25">
      <c r="A55" s="29"/>
      <c r="B55" s="17" t="s">
        <v>38</v>
      </c>
      <c r="C55" s="25">
        <f>SUM(C47:C54)</f>
        <v>0</v>
      </c>
      <c r="D55" s="25">
        <f t="shared" ref="D55:H55" si="21">SUM(D47:D54)</f>
        <v>44</v>
      </c>
      <c r="E55" s="25">
        <f t="shared" si="21"/>
        <v>44</v>
      </c>
      <c r="F55" s="25">
        <f t="shared" si="21"/>
        <v>0</v>
      </c>
      <c r="G55" s="25">
        <f t="shared" si="21"/>
        <v>239</v>
      </c>
      <c r="H55" s="25">
        <f t="shared" si="21"/>
        <v>239</v>
      </c>
      <c r="K55" s="23" t="str">
        <f>IF(AND(H55=0,E55=0),"0 %",ROUND((M55/('Kunj PEBRUARI 21'!H55+'Kunj PEBRUARI 21'!E55))*100,2)&amp;" %")</f>
        <v>20,94 %</v>
      </c>
      <c r="M55" s="23">
        <f>H55+E55-'Kunj PEBRUARI 21'!H55-'Kunj PEBRUARI 21'!E55</f>
        <v>49</v>
      </c>
    </row>
    <row r="56" spans="1:13" s="23" customFormat="1" x14ac:dyDescent="0.25">
      <c r="A56" s="29"/>
      <c r="B56" s="17"/>
      <c r="C56" s="25"/>
      <c r="D56" s="25"/>
      <c r="E56" s="25"/>
      <c r="F56" s="25"/>
      <c r="G56" s="25"/>
      <c r="H56" s="25"/>
      <c r="K56" s="23" t="str">
        <f>IF(AND(H56=0,E56=0),"0 %",ROUND((M56/('Kunj PEBRUARI 21'!H56+'Kunj PEBRUARI 21'!E56))*100,2)&amp;" %")</f>
        <v>0 %</v>
      </c>
      <c r="M56" s="23">
        <f>H56+E56-'Kunj PEBRUARI 21'!H56-'Kunj PEBRUARI 21'!E56</f>
        <v>0</v>
      </c>
    </row>
    <row r="57" spans="1:13" s="23" customFormat="1" x14ac:dyDescent="0.25">
      <c r="A57" s="29" t="s">
        <v>39</v>
      </c>
      <c r="B57" s="24" t="s">
        <v>91</v>
      </c>
      <c r="C57" s="24"/>
      <c r="D57" s="24"/>
      <c r="E57" s="24"/>
      <c r="F57" s="24"/>
      <c r="G57" s="24"/>
      <c r="H57" s="24"/>
      <c r="K57" s="23" t="str">
        <f>IF(AND(H57=0,E57=0),"0 %",ROUND((M57/('Kunj PEBRUARI 21'!H57+'Kunj PEBRUARI 21'!E57))*100,2)&amp;" %")</f>
        <v>0 %</v>
      </c>
      <c r="M57" s="23">
        <f>H57+E57-'Kunj PEBRUARI 21'!H57-'Kunj PEBRUARI 21'!E57</f>
        <v>0</v>
      </c>
    </row>
    <row r="58" spans="1:13" s="23" customFormat="1" x14ac:dyDescent="0.25">
      <c r="A58" s="29"/>
      <c r="B58" s="24" t="s">
        <v>93</v>
      </c>
      <c r="C58" s="29">
        <v>6</v>
      </c>
      <c r="D58" s="29">
        <v>11</v>
      </c>
      <c r="E58" s="29">
        <f>D58+C58</f>
        <v>17</v>
      </c>
      <c r="F58" s="29">
        <v>2</v>
      </c>
      <c r="G58" s="29">
        <v>17</v>
      </c>
      <c r="H58" s="29">
        <f>G58+F58</f>
        <v>19</v>
      </c>
      <c r="K58" s="23" t="str">
        <f>IF(AND(H58=0,E58=0),"0 %",ROUND((M58/('Kunj PEBRUARI 21'!H58+'Kunj PEBRUARI 21'!E58))*100,2)&amp;" %")</f>
        <v>33,33 %</v>
      </c>
      <c r="M58" s="23">
        <f>H58+E58-'Kunj PEBRUARI 21'!H58-'Kunj PEBRUARI 21'!E58</f>
        <v>9</v>
      </c>
    </row>
    <row r="59" spans="1:13" s="23" customFormat="1" x14ac:dyDescent="0.25">
      <c r="A59" s="29"/>
      <c r="B59" s="24" t="s">
        <v>94</v>
      </c>
      <c r="C59" s="29">
        <v>0</v>
      </c>
      <c r="D59" s="29">
        <v>0</v>
      </c>
      <c r="E59" s="33">
        <f t="shared" ref="E59:E62" si="22">D59+C59</f>
        <v>0</v>
      </c>
      <c r="F59" s="29">
        <v>0</v>
      </c>
      <c r="G59" s="29">
        <v>0</v>
      </c>
      <c r="H59" s="33">
        <f t="shared" ref="H59:H62" si="23">G59+F59</f>
        <v>0</v>
      </c>
      <c r="K59" s="23" t="str">
        <f>IF(AND(H59=0,E59=0),"0 %",ROUND((M59/('Kunj PEBRUARI 21'!H59+'Kunj PEBRUARI 21'!E59))*100,2)&amp;" %")</f>
        <v>0 %</v>
      </c>
      <c r="M59" s="23">
        <f>H59+E59-'Kunj PEBRUARI 21'!H59-'Kunj PEBRUARI 21'!E59</f>
        <v>0</v>
      </c>
    </row>
    <row r="60" spans="1:13" s="23" customFormat="1" x14ac:dyDescent="0.25">
      <c r="A60" s="29"/>
      <c r="B60" s="24" t="s">
        <v>95</v>
      </c>
      <c r="C60" s="29">
        <v>0</v>
      </c>
      <c r="D60" s="29">
        <v>0</v>
      </c>
      <c r="E60" s="33">
        <f t="shared" si="22"/>
        <v>0</v>
      </c>
      <c r="F60" s="29">
        <v>1</v>
      </c>
      <c r="G60" s="29">
        <v>0</v>
      </c>
      <c r="H60" s="33">
        <f t="shared" si="23"/>
        <v>1</v>
      </c>
      <c r="K60" s="23" t="str">
        <f>IF(AND(H60=0,E60=0),"0 %",ROUND((M60/('Kunj PEBRUARI 21'!H60+'Kunj PEBRUARI 21'!E60))*100,2)&amp;" %")</f>
        <v>0 %</v>
      </c>
      <c r="M60" s="23">
        <f>H60+E60-'Kunj PEBRUARI 21'!H60-'Kunj PEBRUARI 21'!E60</f>
        <v>0</v>
      </c>
    </row>
    <row r="61" spans="1:13" s="23" customFormat="1" x14ac:dyDescent="0.25">
      <c r="A61" s="29"/>
      <c r="B61" s="24" t="s">
        <v>103</v>
      </c>
      <c r="C61" s="29">
        <v>0</v>
      </c>
      <c r="D61" s="29">
        <v>0</v>
      </c>
      <c r="E61" s="33">
        <f t="shared" si="22"/>
        <v>0</v>
      </c>
      <c r="F61" s="29">
        <v>0</v>
      </c>
      <c r="G61" s="29">
        <v>0</v>
      </c>
      <c r="H61" s="33">
        <f t="shared" si="23"/>
        <v>0</v>
      </c>
      <c r="K61" s="23" t="str">
        <f>IF(AND(H61=0,E61=0),"0 %",ROUND((M61/('Kunj PEBRUARI 21'!H61+'Kunj PEBRUARI 21'!E61))*100,2)&amp;" %")</f>
        <v>0 %</v>
      </c>
      <c r="M61" s="23">
        <f>H61+E61-'Kunj PEBRUARI 21'!H61-'Kunj PEBRUARI 21'!E61</f>
        <v>0</v>
      </c>
    </row>
    <row r="62" spans="1:13" s="23" customFormat="1" x14ac:dyDescent="0.25">
      <c r="A62" s="29"/>
      <c r="B62" s="24" t="s">
        <v>104</v>
      </c>
      <c r="C62" s="29">
        <v>0</v>
      </c>
      <c r="D62" s="29">
        <v>0</v>
      </c>
      <c r="E62" s="33">
        <f t="shared" si="22"/>
        <v>0</v>
      </c>
      <c r="F62" s="29">
        <v>0</v>
      </c>
      <c r="G62" s="29">
        <v>0</v>
      </c>
      <c r="H62" s="33">
        <f t="shared" si="23"/>
        <v>0</v>
      </c>
      <c r="K62" s="23" t="str">
        <f>IF(AND(H62=0,E62=0),"0 %",ROUND((M62/('Kunj PEBRUARI 21'!H62+'Kunj PEBRUARI 21'!E62))*100,2)&amp;" %")</f>
        <v>0 %</v>
      </c>
      <c r="M62" s="23">
        <f>H62+E62-'Kunj PEBRUARI 21'!H62-'Kunj PEBRUARI 21'!E62</f>
        <v>0</v>
      </c>
    </row>
    <row r="63" spans="1:13" s="23" customFormat="1" x14ac:dyDescent="0.25">
      <c r="A63" s="39"/>
      <c r="B63" s="24" t="s">
        <v>105</v>
      </c>
      <c r="C63" s="40">
        <v>0</v>
      </c>
      <c r="D63" s="40">
        <v>0</v>
      </c>
      <c r="E63" s="40">
        <f t="shared" ref="E63:E64" si="24">D63+C63</f>
        <v>0</v>
      </c>
      <c r="F63" s="40">
        <v>0</v>
      </c>
      <c r="G63" s="40">
        <v>0</v>
      </c>
      <c r="H63" s="40">
        <f t="shared" ref="H63:H64" si="25">G63+F63</f>
        <v>0</v>
      </c>
      <c r="K63" s="23" t="str">
        <f>IF(AND(H63=0,E63=0),"0 %",ROUND((M63/('Kunj PEBRUARI 21'!H63+'Kunj PEBRUARI 21'!E63))*100,2)&amp;" %")</f>
        <v>0 %</v>
      </c>
      <c r="M63" s="23">
        <f>H63+E63-'Kunj PEBRUARI 21'!H63-'Kunj PEBRUARI 21'!E63</f>
        <v>0</v>
      </c>
    </row>
    <row r="64" spans="1:13" s="23" customFormat="1" x14ac:dyDescent="0.25">
      <c r="A64" s="39"/>
      <c r="B64" s="24" t="s">
        <v>106</v>
      </c>
      <c r="C64" s="40">
        <v>0</v>
      </c>
      <c r="D64" s="40">
        <v>0</v>
      </c>
      <c r="E64" s="40">
        <f t="shared" si="24"/>
        <v>0</v>
      </c>
      <c r="F64" s="40">
        <v>0</v>
      </c>
      <c r="G64" s="40">
        <v>0</v>
      </c>
      <c r="H64" s="40">
        <f t="shared" si="25"/>
        <v>0</v>
      </c>
      <c r="K64" s="23" t="str">
        <f>IF(AND(H64=0,E64=0),"0 %",ROUND((M64/('Kunj PEBRUARI 21'!H64+'Kunj PEBRUARI 21'!E64))*100,2)&amp;" %")</f>
        <v>0 %</v>
      </c>
      <c r="M64" s="23">
        <f>H64+E64-'Kunj PEBRUARI 21'!H64-'Kunj PEBRUARI 21'!E64</f>
        <v>0</v>
      </c>
    </row>
    <row r="65" spans="1:13" s="23" customFormat="1" x14ac:dyDescent="0.25">
      <c r="A65" s="29"/>
      <c r="B65" s="24"/>
      <c r="C65" s="29"/>
      <c r="D65" s="29"/>
      <c r="E65" s="29"/>
      <c r="F65" s="29"/>
      <c r="G65" s="29"/>
      <c r="H65" s="29"/>
      <c r="K65" s="23" t="str">
        <f>IF(AND(H65=0,E65=0),"0 %",ROUND((M65/('Kunj PEBRUARI 21'!H65+'Kunj PEBRUARI 21'!E65))*100,2)&amp;" %")</f>
        <v>0 %</v>
      </c>
      <c r="M65" s="23">
        <f>H65+E65-'Kunj PEBRUARI 21'!H65-'Kunj PEBRUARI 21'!E65</f>
        <v>0</v>
      </c>
    </row>
    <row r="66" spans="1:13" x14ac:dyDescent="0.25">
      <c r="A66" s="2"/>
      <c r="B66" s="8" t="s">
        <v>92</v>
      </c>
      <c r="C66" s="25">
        <f>SUM(C58:C65)</f>
        <v>6</v>
      </c>
      <c r="D66" s="25">
        <f t="shared" ref="D66:H66" si="26">SUM(D58:D65)</f>
        <v>11</v>
      </c>
      <c r="E66" s="25">
        <f t="shared" si="26"/>
        <v>17</v>
      </c>
      <c r="F66" s="25">
        <f t="shared" si="26"/>
        <v>3</v>
      </c>
      <c r="G66" s="25">
        <f t="shared" si="26"/>
        <v>17</v>
      </c>
      <c r="H66" s="25">
        <f t="shared" si="26"/>
        <v>20</v>
      </c>
      <c r="K66" s="23" t="str">
        <f>IF(AND(H66=0,E66=0),"0 %",ROUND((M66/('Kunj PEBRUARI 21'!H66+'Kunj PEBRUARI 21'!E66))*100,2)&amp;" %")</f>
        <v>32,14 %</v>
      </c>
      <c r="M66" s="23">
        <f>H66+E66-'Kunj PEBRUARI 21'!H66-'Kunj PEBRUARI 21'!E66</f>
        <v>9</v>
      </c>
    </row>
    <row r="67" spans="1:13" x14ac:dyDescent="0.25">
      <c r="A67" s="2"/>
      <c r="B67" s="2"/>
      <c r="C67" s="2"/>
      <c r="D67" s="2"/>
      <c r="E67" s="2"/>
      <c r="F67" s="2"/>
      <c r="G67" s="2"/>
      <c r="H67" s="2"/>
      <c r="K67" s="23" t="str">
        <f>IF(AND(H67=0,E67=0),"0 %",ROUND((M67/('Kunj PEBRUARI 21'!H67+'Kunj PEBRUARI 21'!E67))*100,2)&amp;" %")</f>
        <v>0 %</v>
      </c>
      <c r="M67" s="23">
        <f>H67+E67-'Kunj PEBRUARI 21'!H67-'Kunj PEBRUARI 21'!E67</f>
        <v>0</v>
      </c>
    </row>
    <row r="68" spans="1:13" x14ac:dyDescent="0.25">
      <c r="M68" s="23">
        <f>H68+E68-'Kunj PEBRUARI 21'!H68-'Kunj PEBRUARI 21'!E68</f>
        <v>0</v>
      </c>
    </row>
    <row r="69" spans="1:13" x14ac:dyDescent="0.25">
      <c r="M69" s="23">
        <f>H69+E69-'Kunj PEBRUARI 21'!H69-'Kunj PEBRUARI 21'!E69</f>
        <v>0</v>
      </c>
    </row>
    <row r="70" spans="1:13" x14ac:dyDescent="0.25">
      <c r="M70" s="23">
        <f>H70+E70-'Kunj PEBRUARI 21'!H70-'Kunj PEBRUARI 21'!E70</f>
        <v>0</v>
      </c>
    </row>
    <row r="71" spans="1:13" x14ac:dyDescent="0.25">
      <c r="B71" s="23" t="s">
        <v>18</v>
      </c>
      <c r="C71" s="23"/>
      <c r="D71" s="23"/>
      <c r="E71" s="23" t="s">
        <v>44</v>
      </c>
      <c r="F71" s="23"/>
      <c r="G71" s="23"/>
      <c r="H71" s="23"/>
      <c r="M71" s="23"/>
    </row>
    <row r="72" spans="1:13" x14ac:dyDescent="0.25">
      <c r="B72" s="23" t="s">
        <v>47</v>
      </c>
      <c r="C72" s="23"/>
      <c r="D72" s="23"/>
      <c r="E72" s="23" t="s">
        <v>129</v>
      </c>
      <c r="F72" s="23"/>
      <c r="G72" s="23"/>
      <c r="H72" s="23"/>
      <c r="M72" s="23"/>
    </row>
    <row r="73" spans="1:13" x14ac:dyDescent="0.25">
      <c r="B73" s="23"/>
      <c r="C73" s="23"/>
      <c r="D73" s="23"/>
      <c r="E73" s="23"/>
      <c r="F73" s="23"/>
      <c r="G73" s="23"/>
      <c r="H73" s="23"/>
    </row>
    <row r="74" spans="1:13" x14ac:dyDescent="0.25">
      <c r="B74" s="23"/>
      <c r="C74" s="23"/>
      <c r="D74" s="23"/>
      <c r="E74" s="23"/>
      <c r="F74" s="23"/>
      <c r="G74" s="23"/>
      <c r="H74" s="23"/>
    </row>
    <row r="75" spans="1:13" x14ac:dyDescent="0.25">
      <c r="B75" s="23"/>
      <c r="C75" s="23"/>
      <c r="D75" s="23"/>
      <c r="E75" s="23"/>
      <c r="F75" s="23"/>
      <c r="G75" s="23"/>
      <c r="H75" s="23"/>
    </row>
    <row r="76" spans="1:13" x14ac:dyDescent="0.25">
      <c r="B76" s="23"/>
      <c r="C76" s="23"/>
      <c r="D76" s="23"/>
      <c r="E76" s="23"/>
      <c r="F76" s="23"/>
      <c r="G76" s="23"/>
      <c r="H76" s="23"/>
    </row>
    <row r="77" spans="1:13" x14ac:dyDescent="0.25">
      <c r="B77" s="23" t="s">
        <v>45</v>
      </c>
      <c r="C77" s="23"/>
      <c r="D77" s="23"/>
      <c r="E77" s="23"/>
      <c r="F77" s="23"/>
      <c r="G77" s="23"/>
      <c r="H77" s="23"/>
    </row>
    <row r="78" spans="1:13" x14ac:dyDescent="0.25">
      <c r="B78" s="23" t="s">
        <v>133</v>
      </c>
      <c r="C78" s="23"/>
      <c r="D78" s="23"/>
      <c r="E78" s="23" t="s">
        <v>132</v>
      </c>
      <c r="F78" s="23"/>
      <c r="G78" s="23"/>
      <c r="H78" s="23"/>
    </row>
  </sheetData>
  <mergeCells count="8">
    <mergeCell ref="F10:H10"/>
    <mergeCell ref="C10:E10"/>
    <mergeCell ref="A10:A11"/>
    <mergeCell ref="B10:B11"/>
    <mergeCell ref="A1:H1"/>
    <mergeCell ref="A2:H2"/>
    <mergeCell ref="A3:H3"/>
    <mergeCell ref="A4:H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Q19" sqref="Q19"/>
    </sheetView>
  </sheetViews>
  <sheetFormatPr defaultRowHeight="15" x14ac:dyDescent="0.25"/>
  <cols>
    <col min="1" max="1" width="5.28515625" customWidth="1"/>
    <col min="2" max="2" width="15.7109375" customWidth="1"/>
    <col min="3" max="3" width="8.5703125" customWidth="1"/>
    <col min="4" max="4" width="12.85546875" customWidth="1"/>
    <col min="5" max="13" width="6.7109375" customWidth="1"/>
    <col min="14" max="19" width="5.7109375" customWidth="1"/>
    <col min="20" max="23" width="7.7109375" customWidth="1"/>
  </cols>
  <sheetData>
    <row r="1" spans="1:26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6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x14ac:dyDescent="0.25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6" spans="1:26" ht="25.5" customHeight="1" x14ac:dyDescent="0.25">
      <c r="A6" s="72" t="s">
        <v>16</v>
      </c>
      <c r="B6" s="74" t="s">
        <v>3</v>
      </c>
      <c r="C6" s="74" t="s">
        <v>4</v>
      </c>
      <c r="D6" s="74" t="s">
        <v>5</v>
      </c>
      <c r="E6" s="75" t="s">
        <v>6</v>
      </c>
      <c r="F6" s="76"/>
      <c r="G6" s="76"/>
      <c r="H6" s="76"/>
      <c r="I6" s="76"/>
      <c r="J6" s="76"/>
      <c r="K6" s="76"/>
      <c r="L6" s="76"/>
      <c r="M6" s="77"/>
      <c r="N6" s="72" t="s">
        <v>113</v>
      </c>
      <c r="O6" s="72"/>
      <c r="P6" s="72"/>
      <c r="Q6" s="72" t="s">
        <v>112</v>
      </c>
      <c r="R6" s="72"/>
      <c r="S6" s="72"/>
      <c r="T6" s="74" t="s">
        <v>12</v>
      </c>
      <c r="U6" s="74" t="s">
        <v>13</v>
      </c>
      <c r="V6" s="74" t="s">
        <v>14</v>
      </c>
      <c r="W6" s="74" t="s">
        <v>15</v>
      </c>
    </row>
    <row r="7" spans="1:26" ht="30.75" customHeight="1" x14ac:dyDescent="0.25">
      <c r="A7" s="72"/>
      <c r="B7" s="74"/>
      <c r="C7" s="74"/>
      <c r="D7" s="74"/>
      <c r="E7" s="74" t="s">
        <v>7</v>
      </c>
      <c r="F7" s="74"/>
      <c r="G7" s="74"/>
      <c r="H7" s="74" t="s">
        <v>11</v>
      </c>
      <c r="I7" s="74"/>
      <c r="J7" s="74"/>
      <c r="K7" s="74" t="s">
        <v>17</v>
      </c>
      <c r="L7" s="74"/>
      <c r="M7" s="74"/>
      <c r="N7" s="72"/>
      <c r="O7" s="72"/>
      <c r="P7" s="72"/>
      <c r="Q7" s="72"/>
      <c r="R7" s="72"/>
      <c r="S7" s="72"/>
      <c r="T7" s="74"/>
      <c r="U7" s="74"/>
      <c r="V7" s="74"/>
      <c r="W7" s="74"/>
    </row>
    <row r="8" spans="1:26" x14ac:dyDescent="0.25">
      <c r="A8" s="72"/>
      <c r="B8" s="74"/>
      <c r="C8" s="74"/>
      <c r="D8" s="74"/>
      <c r="E8" s="1" t="s">
        <v>8</v>
      </c>
      <c r="F8" s="1" t="s">
        <v>9</v>
      </c>
      <c r="G8" s="1" t="s">
        <v>10</v>
      </c>
      <c r="H8" s="1" t="s">
        <v>8</v>
      </c>
      <c r="I8" s="1" t="s">
        <v>9</v>
      </c>
      <c r="J8" s="1" t="s">
        <v>10</v>
      </c>
      <c r="K8" s="1" t="s">
        <v>8</v>
      </c>
      <c r="L8" s="1" t="s">
        <v>9</v>
      </c>
      <c r="M8" s="1" t="s">
        <v>10</v>
      </c>
      <c r="N8" s="1" t="s">
        <v>8</v>
      </c>
      <c r="O8" s="1" t="s">
        <v>9</v>
      </c>
      <c r="P8" s="1" t="s">
        <v>10</v>
      </c>
      <c r="Q8" s="1" t="s">
        <v>8</v>
      </c>
      <c r="R8" s="1" t="s">
        <v>9</v>
      </c>
      <c r="S8" s="1" t="s">
        <v>10</v>
      </c>
      <c r="T8" s="31" t="s">
        <v>96</v>
      </c>
      <c r="U8" s="31" t="s">
        <v>97</v>
      </c>
      <c r="V8" s="31" t="s">
        <v>97</v>
      </c>
      <c r="W8" s="31" t="s">
        <v>98</v>
      </c>
    </row>
    <row r="9" spans="1:26" x14ac:dyDescent="0.25">
      <c r="A9" s="5">
        <v>1</v>
      </c>
      <c r="B9" s="6">
        <v>2</v>
      </c>
      <c r="C9" s="6">
        <v>3</v>
      </c>
      <c r="D9" s="5">
        <v>4</v>
      </c>
      <c r="E9" s="6">
        <v>5</v>
      </c>
      <c r="F9" s="6">
        <v>6</v>
      </c>
      <c r="G9" s="5">
        <v>7</v>
      </c>
      <c r="H9" s="6">
        <v>8</v>
      </c>
      <c r="I9" s="6">
        <v>9</v>
      </c>
      <c r="J9" s="5">
        <v>10</v>
      </c>
      <c r="K9" s="6">
        <v>11</v>
      </c>
      <c r="L9" s="6">
        <v>12</v>
      </c>
      <c r="M9" s="5">
        <v>13</v>
      </c>
      <c r="N9" s="6">
        <v>14</v>
      </c>
      <c r="O9" s="6">
        <v>15</v>
      </c>
      <c r="P9" s="5">
        <v>16</v>
      </c>
      <c r="Q9" s="6">
        <v>17</v>
      </c>
      <c r="R9" s="6">
        <v>18</v>
      </c>
      <c r="S9" s="5">
        <v>19</v>
      </c>
      <c r="T9" s="6">
        <v>20</v>
      </c>
      <c r="U9" s="6">
        <v>21</v>
      </c>
      <c r="V9" s="5">
        <v>22</v>
      </c>
      <c r="W9" s="6">
        <v>23</v>
      </c>
    </row>
    <row r="10" spans="1:26" ht="21" customHeight="1" x14ac:dyDescent="0.25">
      <c r="A10" s="1">
        <v>1</v>
      </c>
      <c r="B10" s="63" t="s">
        <v>156</v>
      </c>
      <c r="C10" s="1">
        <v>80</v>
      </c>
      <c r="D10" s="44">
        <v>1948</v>
      </c>
      <c r="E10" s="1">
        <v>4</v>
      </c>
      <c r="F10" s="10">
        <f>G10-E10</f>
        <v>422</v>
      </c>
      <c r="G10" s="1">
        <v>426</v>
      </c>
      <c r="H10" s="1">
        <v>0</v>
      </c>
      <c r="I10" s="1">
        <v>1</v>
      </c>
      <c r="J10" s="1">
        <v>1</v>
      </c>
      <c r="K10" s="1">
        <v>4</v>
      </c>
      <c r="L10" s="30">
        <f>M10-K10</f>
        <v>393</v>
      </c>
      <c r="M10" s="1">
        <v>397</v>
      </c>
      <c r="N10" s="1">
        <v>0</v>
      </c>
      <c r="O10" s="1">
        <v>2.34</v>
      </c>
      <c r="P10" s="1">
        <v>2.34</v>
      </c>
      <c r="Q10" s="1">
        <v>0</v>
      </c>
      <c r="R10" s="44">
        <v>2.34</v>
      </c>
      <c r="S10" s="1">
        <v>2.34</v>
      </c>
      <c r="T10" s="38">
        <v>0.78539999999999999</v>
      </c>
      <c r="U10" s="7">
        <v>4.57</v>
      </c>
      <c r="V10" s="7">
        <v>1.24</v>
      </c>
      <c r="W10" s="7">
        <v>5.32</v>
      </c>
    </row>
    <row r="11" spans="1:26" ht="21" customHeight="1" x14ac:dyDescent="0.25">
      <c r="A11" s="1">
        <v>2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6" ht="21" customHeight="1" x14ac:dyDescent="0.25">
      <c r="A12" s="1">
        <v>3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"/>
    </row>
    <row r="13" spans="1:26" ht="2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6" ht="21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6" ht="2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Z15">
        <v>426</v>
      </c>
    </row>
    <row r="16" spans="1:26" ht="2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Z16">
        <v>29</v>
      </c>
    </row>
    <row r="17" spans="1:26" x14ac:dyDescent="0.25">
      <c r="A17" t="s">
        <v>100</v>
      </c>
      <c r="G17" s="23" t="s">
        <v>134</v>
      </c>
      <c r="Z17">
        <f>Z15-Z16</f>
        <v>397</v>
      </c>
    </row>
    <row r="18" spans="1:26" x14ac:dyDescent="0.25">
      <c r="S18" s="23" t="s">
        <v>131</v>
      </c>
    </row>
    <row r="20" spans="1:26" x14ac:dyDescent="0.25">
      <c r="B20" s="23" t="s">
        <v>18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 t="s">
        <v>44</v>
      </c>
      <c r="T20" s="23"/>
      <c r="U20" s="23"/>
      <c r="V20" s="23"/>
    </row>
    <row r="21" spans="1:26" x14ac:dyDescent="0.25">
      <c r="B21" s="23" t="s">
        <v>47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 t="s">
        <v>129</v>
      </c>
      <c r="T21" s="23"/>
      <c r="U21" s="23"/>
      <c r="V21" s="23"/>
    </row>
    <row r="22" spans="1:26" x14ac:dyDescent="0.2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6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6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6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6" x14ac:dyDescent="0.25">
      <c r="B26" s="23" t="s">
        <v>45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6" x14ac:dyDescent="0.25">
      <c r="B27" s="23" t="s">
        <v>46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 t="s">
        <v>132</v>
      </c>
      <c r="T27" s="23"/>
      <c r="U27" s="23"/>
      <c r="V27" s="23"/>
    </row>
  </sheetData>
  <mergeCells count="17">
    <mergeCell ref="A1:W1"/>
    <mergeCell ref="A2:W2"/>
    <mergeCell ref="A3:W3"/>
    <mergeCell ref="Q6:S7"/>
    <mergeCell ref="E7:G7"/>
    <mergeCell ref="H7:J7"/>
    <mergeCell ref="K7:M7"/>
    <mergeCell ref="A6:A8"/>
    <mergeCell ref="B6:B8"/>
    <mergeCell ref="C6:C8"/>
    <mergeCell ref="D6:D8"/>
    <mergeCell ref="E6:M6"/>
    <mergeCell ref="N6:P7"/>
    <mergeCell ref="T6:T7"/>
    <mergeCell ref="U6:U7"/>
    <mergeCell ref="V6:V7"/>
    <mergeCell ref="W6:W7"/>
  </mergeCells>
  <printOptions horizontalCentered="1"/>
  <pageMargins left="0.31496062992125984" right="0.31496062992125984" top="0.74803149606299213" bottom="0.74803149606299213" header="0.31496062992125984" footer="0.31496062992125984"/>
  <pageSetup paperSize="256" scale="90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>
      <selection activeCell="H18" sqref="H18"/>
    </sheetView>
  </sheetViews>
  <sheetFormatPr defaultRowHeight="15" x14ac:dyDescent="0.25"/>
  <cols>
    <col min="3" max="3" width="55.7109375" customWidth="1"/>
    <col min="4" max="6" width="10.7109375" customWidth="1"/>
    <col min="9" max="9" width="34.85546875" bestFit="1" customWidth="1"/>
  </cols>
  <sheetData>
    <row r="1" spans="1:6" x14ac:dyDescent="0.25">
      <c r="A1" s="78" t="s">
        <v>0</v>
      </c>
      <c r="B1" s="78"/>
      <c r="C1" s="78"/>
      <c r="D1" s="78"/>
      <c r="E1" s="78"/>
      <c r="F1" s="78"/>
    </row>
    <row r="2" spans="1:6" x14ac:dyDescent="0.25">
      <c r="A2" s="78" t="s">
        <v>19</v>
      </c>
      <c r="B2" s="78"/>
      <c r="C2" s="78"/>
      <c r="D2" s="78"/>
      <c r="E2" s="78"/>
      <c r="F2" s="78"/>
    </row>
    <row r="3" spans="1:6" x14ac:dyDescent="0.25">
      <c r="A3" s="59"/>
      <c r="B3" s="59"/>
      <c r="C3" s="59"/>
      <c r="D3" s="59"/>
      <c r="E3" s="59"/>
      <c r="F3" s="59"/>
    </row>
    <row r="4" spans="1:6" x14ac:dyDescent="0.25">
      <c r="A4" s="59" t="s">
        <v>116</v>
      </c>
      <c r="B4" s="59"/>
      <c r="C4" s="59"/>
      <c r="D4" s="59"/>
      <c r="E4" s="59"/>
      <c r="F4" s="59"/>
    </row>
    <row r="5" spans="1:6" x14ac:dyDescent="0.25">
      <c r="A5" s="59" t="s">
        <v>3</v>
      </c>
      <c r="B5" s="59"/>
      <c r="C5" s="59" t="s">
        <v>141</v>
      </c>
      <c r="D5" s="59"/>
      <c r="E5" s="59"/>
      <c r="F5" s="59"/>
    </row>
    <row r="6" spans="1:6" x14ac:dyDescent="0.25">
      <c r="A6" s="59"/>
      <c r="B6" s="59"/>
      <c r="C6" s="59"/>
      <c r="D6" s="59"/>
      <c r="E6" s="59"/>
      <c r="F6" s="59"/>
    </row>
    <row r="7" spans="1:6" x14ac:dyDescent="0.25">
      <c r="A7" s="59" t="s">
        <v>21</v>
      </c>
      <c r="B7" s="59"/>
      <c r="C7" s="59"/>
      <c r="D7" s="59"/>
      <c r="E7" s="59"/>
      <c r="F7" s="59"/>
    </row>
    <row r="8" spans="1:6" ht="28.5" customHeight="1" x14ac:dyDescent="0.25">
      <c r="A8" s="66" t="s">
        <v>16</v>
      </c>
      <c r="B8" s="67" t="s">
        <v>57</v>
      </c>
      <c r="C8" s="66" t="s">
        <v>22</v>
      </c>
      <c r="D8" s="54" t="s">
        <v>8</v>
      </c>
      <c r="E8" s="54" t="s">
        <v>9</v>
      </c>
      <c r="F8" s="54" t="s">
        <v>23</v>
      </c>
    </row>
    <row r="9" spans="1:6" ht="15" customHeight="1" x14ac:dyDescent="0.25">
      <c r="A9" s="68">
        <v>1</v>
      </c>
      <c r="B9" s="69" t="s">
        <v>124</v>
      </c>
      <c r="C9" s="70" t="s">
        <v>142</v>
      </c>
      <c r="D9" s="56">
        <v>0</v>
      </c>
      <c r="E9" s="56">
        <v>220</v>
      </c>
      <c r="F9" s="56">
        <v>220</v>
      </c>
    </row>
    <row r="10" spans="1:6" x14ac:dyDescent="0.25">
      <c r="A10" s="68">
        <v>2</v>
      </c>
      <c r="B10" s="69" t="s">
        <v>71</v>
      </c>
      <c r="C10" s="70" t="s">
        <v>143</v>
      </c>
      <c r="D10" s="56">
        <v>2</v>
      </c>
      <c r="E10" s="56">
        <v>106</v>
      </c>
      <c r="F10" s="56">
        <v>108</v>
      </c>
    </row>
    <row r="11" spans="1:6" x14ac:dyDescent="0.25">
      <c r="A11" s="68">
        <v>3</v>
      </c>
      <c r="B11" s="69" t="s">
        <v>117</v>
      </c>
      <c r="C11" s="70" t="s">
        <v>144</v>
      </c>
      <c r="D11" s="56">
        <v>39</v>
      </c>
      <c r="E11" s="56">
        <f>F11-D11</f>
        <v>58</v>
      </c>
      <c r="F11" s="56">
        <v>97</v>
      </c>
    </row>
    <row r="12" spans="1:6" x14ac:dyDescent="0.25">
      <c r="A12" s="68">
        <v>4</v>
      </c>
      <c r="B12" s="69" t="s">
        <v>120</v>
      </c>
      <c r="C12" s="70" t="s">
        <v>145</v>
      </c>
      <c r="D12" s="56">
        <v>0</v>
      </c>
      <c r="E12" s="56">
        <v>71</v>
      </c>
      <c r="F12" s="56">
        <v>71</v>
      </c>
    </row>
    <row r="13" spans="1:6" x14ac:dyDescent="0.25">
      <c r="A13" s="68">
        <v>5</v>
      </c>
      <c r="B13" s="69" t="s">
        <v>118</v>
      </c>
      <c r="C13" s="70" t="s">
        <v>146</v>
      </c>
      <c r="D13" s="56">
        <v>16</v>
      </c>
      <c r="E13" s="56">
        <f>F13-D13</f>
        <v>52</v>
      </c>
      <c r="F13" s="56">
        <v>68</v>
      </c>
    </row>
    <row r="14" spans="1:6" x14ac:dyDescent="0.25">
      <c r="A14" s="68">
        <v>6</v>
      </c>
      <c r="B14" s="69" t="s">
        <v>147</v>
      </c>
      <c r="C14" s="70" t="s">
        <v>148</v>
      </c>
      <c r="D14" s="56">
        <v>17</v>
      </c>
      <c r="E14" s="56">
        <v>33</v>
      </c>
      <c r="F14" s="56">
        <v>50</v>
      </c>
    </row>
    <row r="15" spans="1:6" x14ac:dyDescent="0.25">
      <c r="A15" s="68">
        <v>7</v>
      </c>
      <c r="B15" s="69" t="s">
        <v>109</v>
      </c>
      <c r="C15" s="70" t="s">
        <v>149</v>
      </c>
      <c r="D15" s="56">
        <v>19</v>
      </c>
      <c r="E15" s="56">
        <v>26</v>
      </c>
      <c r="F15" s="56">
        <v>45</v>
      </c>
    </row>
    <row r="16" spans="1:6" x14ac:dyDescent="0.25">
      <c r="A16" s="68">
        <v>8</v>
      </c>
      <c r="B16" s="69" t="s">
        <v>150</v>
      </c>
      <c r="C16" s="70" t="s">
        <v>151</v>
      </c>
      <c r="D16" s="56">
        <v>10</v>
      </c>
      <c r="E16" s="56">
        <v>21</v>
      </c>
      <c r="F16" s="56">
        <v>31</v>
      </c>
    </row>
    <row r="17" spans="1:6" x14ac:dyDescent="0.25">
      <c r="A17" s="68">
        <v>9</v>
      </c>
      <c r="B17" s="69" t="s">
        <v>152</v>
      </c>
      <c r="C17" s="70" t="s">
        <v>153</v>
      </c>
      <c r="D17" s="56">
        <v>6</v>
      </c>
      <c r="E17" s="56">
        <v>6</v>
      </c>
      <c r="F17" s="56">
        <v>12</v>
      </c>
    </row>
    <row r="18" spans="1:6" x14ac:dyDescent="0.25">
      <c r="A18" s="68">
        <v>10</v>
      </c>
      <c r="B18" s="69" t="s">
        <v>154</v>
      </c>
      <c r="C18" s="70" t="s">
        <v>155</v>
      </c>
      <c r="D18" s="56">
        <v>4</v>
      </c>
      <c r="E18" s="56">
        <v>7</v>
      </c>
      <c r="F18" s="56">
        <v>11</v>
      </c>
    </row>
    <row r="22" spans="1:6" x14ac:dyDescent="0.25">
      <c r="A22" s="59" t="s">
        <v>24</v>
      </c>
      <c r="B22" s="59"/>
    </row>
    <row r="23" spans="1:6" ht="28.5" customHeight="1" x14ac:dyDescent="0.25">
      <c r="A23" s="54" t="s">
        <v>16</v>
      </c>
      <c r="B23" s="55" t="s">
        <v>57</v>
      </c>
      <c r="C23" s="54" t="s">
        <v>22</v>
      </c>
      <c r="D23" s="54" t="s">
        <v>8</v>
      </c>
      <c r="E23" s="54" t="s">
        <v>9</v>
      </c>
      <c r="F23" s="54" t="s">
        <v>23</v>
      </c>
    </row>
    <row r="24" spans="1:6" x14ac:dyDescent="0.25">
      <c r="A24" s="56">
        <v>1</v>
      </c>
      <c r="B24" s="56" t="s">
        <v>102</v>
      </c>
      <c r="C24" s="60" t="s">
        <v>125</v>
      </c>
      <c r="D24" s="56">
        <v>46</v>
      </c>
      <c r="E24" s="56">
        <v>52</v>
      </c>
      <c r="F24" s="56">
        <v>98</v>
      </c>
    </row>
    <row r="25" spans="1:6" x14ac:dyDescent="0.25">
      <c r="A25" s="56">
        <v>2</v>
      </c>
      <c r="B25" s="56" t="s">
        <v>59</v>
      </c>
      <c r="C25" s="53" t="s">
        <v>123</v>
      </c>
      <c r="D25" s="56">
        <v>0</v>
      </c>
      <c r="E25" s="56">
        <v>51</v>
      </c>
      <c r="F25" s="56">
        <f t="shared" ref="F25:F32" si="0">D25+E25</f>
        <v>51</v>
      </c>
    </row>
    <row r="26" spans="1:6" x14ac:dyDescent="0.25">
      <c r="A26" s="56">
        <v>4</v>
      </c>
      <c r="B26" s="56" t="s">
        <v>72</v>
      </c>
      <c r="C26" s="61" t="s">
        <v>128</v>
      </c>
      <c r="D26" s="56">
        <v>0</v>
      </c>
      <c r="E26" s="56">
        <v>36</v>
      </c>
      <c r="F26" s="56">
        <f t="shared" si="0"/>
        <v>36</v>
      </c>
    </row>
    <row r="27" spans="1:6" x14ac:dyDescent="0.25">
      <c r="A27" s="56">
        <v>5</v>
      </c>
      <c r="B27" s="62" t="s">
        <v>58</v>
      </c>
      <c r="C27" s="57" t="s">
        <v>127</v>
      </c>
      <c r="D27" s="56">
        <v>0</v>
      </c>
      <c r="E27" s="56">
        <v>34</v>
      </c>
      <c r="F27" s="56">
        <f t="shared" si="0"/>
        <v>34</v>
      </c>
    </row>
    <row r="28" spans="1:6" x14ac:dyDescent="0.25">
      <c r="A28" s="56">
        <v>6</v>
      </c>
      <c r="B28" s="64" t="s">
        <v>60</v>
      </c>
      <c r="C28" s="65" t="s">
        <v>126</v>
      </c>
      <c r="D28" s="56">
        <v>0</v>
      </c>
      <c r="E28" s="56">
        <v>25</v>
      </c>
      <c r="F28" s="56">
        <f t="shared" si="0"/>
        <v>25</v>
      </c>
    </row>
    <row r="29" spans="1:6" x14ac:dyDescent="0.25">
      <c r="A29" s="56">
        <v>7</v>
      </c>
      <c r="B29" s="64" t="s">
        <v>135</v>
      </c>
      <c r="C29" s="65" t="s">
        <v>136</v>
      </c>
      <c r="D29" s="56">
        <v>0</v>
      </c>
      <c r="E29" s="56">
        <v>23</v>
      </c>
      <c r="F29" s="56">
        <f t="shared" si="0"/>
        <v>23</v>
      </c>
    </row>
    <row r="30" spans="1:6" x14ac:dyDescent="0.25">
      <c r="A30" s="56">
        <v>8</v>
      </c>
      <c r="B30" s="64" t="s">
        <v>137</v>
      </c>
      <c r="C30" s="65" t="s">
        <v>138</v>
      </c>
      <c r="D30" s="56">
        <v>0</v>
      </c>
      <c r="E30" s="56">
        <v>12</v>
      </c>
      <c r="F30" s="56">
        <f t="shared" si="0"/>
        <v>12</v>
      </c>
    </row>
    <row r="31" spans="1:6" x14ac:dyDescent="0.25">
      <c r="A31" s="58">
        <v>9</v>
      </c>
      <c r="B31" s="64" t="s">
        <v>121</v>
      </c>
      <c r="C31" s="65" t="s">
        <v>122</v>
      </c>
      <c r="D31" s="56">
        <v>0</v>
      </c>
      <c r="E31" s="56">
        <v>10</v>
      </c>
      <c r="F31" s="56">
        <f t="shared" si="0"/>
        <v>10</v>
      </c>
    </row>
    <row r="32" spans="1:6" x14ac:dyDescent="0.25">
      <c r="A32" s="56">
        <v>10</v>
      </c>
      <c r="B32" s="64" t="s">
        <v>139</v>
      </c>
      <c r="C32" s="65" t="s">
        <v>140</v>
      </c>
      <c r="D32" s="56">
        <v>0</v>
      </c>
      <c r="E32" s="56">
        <v>10</v>
      </c>
      <c r="F32" s="56">
        <f t="shared" si="0"/>
        <v>10</v>
      </c>
    </row>
    <row r="35" spans="1:6" x14ac:dyDescent="0.25">
      <c r="A35" s="59" t="s">
        <v>18</v>
      </c>
      <c r="B35" s="59"/>
      <c r="C35" s="59"/>
      <c r="D35" s="59" t="s">
        <v>44</v>
      </c>
      <c r="E35" s="59"/>
      <c r="F35" s="59"/>
    </row>
    <row r="36" spans="1:6" x14ac:dyDescent="0.25">
      <c r="A36" s="59" t="s">
        <v>47</v>
      </c>
      <c r="B36" s="59"/>
      <c r="C36" s="59"/>
      <c r="D36" s="59" t="s">
        <v>129</v>
      </c>
      <c r="E36" s="59"/>
      <c r="F36" s="59"/>
    </row>
    <row r="37" spans="1:6" x14ac:dyDescent="0.25">
      <c r="A37" s="59"/>
      <c r="B37" s="59"/>
      <c r="C37" s="59"/>
      <c r="D37" s="59"/>
      <c r="E37" s="59"/>
      <c r="F37" s="59"/>
    </row>
    <row r="38" spans="1:6" x14ac:dyDescent="0.25">
      <c r="A38" s="59"/>
      <c r="B38" s="59"/>
      <c r="C38" s="59"/>
      <c r="D38" s="59"/>
      <c r="E38" s="59"/>
      <c r="F38" s="59"/>
    </row>
    <row r="39" spans="1:6" x14ac:dyDescent="0.25">
      <c r="A39" s="59"/>
      <c r="B39" s="59"/>
      <c r="C39" s="59"/>
      <c r="D39" s="59"/>
      <c r="E39" s="59"/>
      <c r="F39" s="59"/>
    </row>
    <row r="40" spans="1:6" x14ac:dyDescent="0.25">
      <c r="A40" s="59"/>
      <c r="B40" s="59"/>
      <c r="C40" s="59"/>
      <c r="D40" s="59"/>
      <c r="E40" s="59"/>
      <c r="F40" s="59"/>
    </row>
    <row r="41" spans="1:6" x14ac:dyDescent="0.25">
      <c r="A41" s="59" t="s">
        <v>45</v>
      </c>
      <c r="B41" s="59"/>
      <c r="C41" s="59"/>
      <c r="D41" s="59" t="s">
        <v>130</v>
      </c>
      <c r="E41" s="59"/>
      <c r="F41" s="59"/>
    </row>
    <row r="42" spans="1:6" x14ac:dyDescent="0.25">
      <c r="A42" s="59" t="s">
        <v>46</v>
      </c>
      <c r="B42" s="59"/>
      <c r="C42" s="59"/>
      <c r="D42" s="59" t="s">
        <v>46</v>
      </c>
      <c r="E42" s="59"/>
      <c r="F42" s="59"/>
    </row>
  </sheetData>
  <sortState ref="B24:F33">
    <sortCondition descending="1" ref="F24:F33"/>
  </sortState>
  <mergeCells count="2">
    <mergeCell ref="A1:F1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paperSize="256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6"/>
  <sheetViews>
    <sheetView workbookViewId="0">
      <selection activeCell="L13" sqref="L13"/>
    </sheetView>
  </sheetViews>
  <sheetFormatPr defaultRowHeight="15" x14ac:dyDescent="0.25"/>
  <cols>
    <col min="3" max="3" width="18" customWidth="1"/>
    <col min="7" max="7" width="14.5703125" customWidth="1"/>
  </cols>
  <sheetData>
    <row r="2" spans="3:11" x14ac:dyDescent="0.25">
      <c r="C2" t="s">
        <v>61</v>
      </c>
      <c r="G2" t="s">
        <v>62</v>
      </c>
    </row>
    <row r="4" spans="3:11" x14ac:dyDescent="0.25">
      <c r="C4" s="52" t="s">
        <v>63</v>
      </c>
      <c r="D4" s="52" t="s">
        <v>64</v>
      </c>
      <c r="E4" s="52" t="s">
        <v>65</v>
      </c>
      <c r="G4" s="52" t="s">
        <v>63</v>
      </c>
      <c r="H4" s="52" t="s">
        <v>64</v>
      </c>
      <c r="I4" s="52" t="s">
        <v>65</v>
      </c>
    </row>
    <row r="5" spans="3:11" x14ac:dyDescent="0.25">
      <c r="C5" s="19" t="s">
        <v>115</v>
      </c>
      <c r="D5" s="19" t="s">
        <v>67</v>
      </c>
      <c r="E5" s="20">
        <v>4</v>
      </c>
      <c r="K5" s="23">
        <f>E5+I5</f>
        <v>4</v>
      </c>
    </row>
    <row r="6" spans="3:11" x14ac:dyDescent="0.25">
      <c r="C6" s="19" t="s">
        <v>115</v>
      </c>
      <c r="D6" s="19" t="s">
        <v>8</v>
      </c>
      <c r="E6" s="20">
        <v>4</v>
      </c>
      <c r="G6" s="19" t="s">
        <v>115</v>
      </c>
      <c r="H6" s="19" t="s">
        <v>8</v>
      </c>
      <c r="I6" s="20">
        <v>5</v>
      </c>
      <c r="K6" s="23">
        <f t="shared" ref="K6:K12" si="0">E6+I6</f>
        <v>9</v>
      </c>
    </row>
    <row r="7" spans="3:11" x14ac:dyDescent="0.25">
      <c r="C7" s="19" t="s">
        <v>66</v>
      </c>
      <c r="D7" s="19" t="s">
        <v>67</v>
      </c>
      <c r="E7" s="20">
        <v>4</v>
      </c>
      <c r="G7" s="19" t="s">
        <v>66</v>
      </c>
      <c r="H7" s="19" t="s">
        <v>67</v>
      </c>
      <c r="I7" s="20">
        <v>7</v>
      </c>
      <c r="K7" s="23">
        <f t="shared" si="0"/>
        <v>11</v>
      </c>
    </row>
    <row r="8" spans="3:11" x14ac:dyDescent="0.25">
      <c r="C8" s="19" t="s">
        <v>66</v>
      </c>
      <c r="D8" s="19" t="s">
        <v>8</v>
      </c>
      <c r="E8" s="20">
        <v>50</v>
      </c>
      <c r="G8" s="19" t="s">
        <v>66</v>
      </c>
      <c r="H8" s="19" t="s">
        <v>8</v>
      </c>
      <c r="I8" s="20">
        <v>54</v>
      </c>
      <c r="K8" s="23">
        <f t="shared" si="0"/>
        <v>104</v>
      </c>
    </row>
    <row r="9" spans="3:11" x14ac:dyDescent="0.25">
      <c r="C9" s="19" t="s">
        <v>68</v>
      </c>
      <c r="D9" s="19" t="s">
        <v>67</v>
      </c>
      <c r="E9" s="20">
        <v>7</v>
      </c>
      <c r="G9" s="19" t="s">
        <v>68</v>
      </c>
      <c r="H9" s="19" t="s">
        <v>67</v>
      </c>
      <c r="I9" s="20">
        <v>10</v>
      </c>
      <c r="K9" s="23">
        <f t="shared" si="0"/>
        <v>17</v>
      </c>
    </row>
    <row r="10" spans="3:11" x14ac:dyDescent="0.25">
      <c r="C10" s="19" t="s">
        <v>68</v>
      </c>
      <c r="D10" s="19" t="s">
        <v>8</v>
      </c>
      <c r="E10" s="20">
        <v>47</v>
      </c>
      <c r="G10" s="19" t="s">
        <v>68</v>
      </c>
      <c r="H10" s="19" t="s">
        <v>8</v>
      </c>
      <c r="I10" s="20">
        <v>42</v>
      </c>
      <c r="K10" s="23">
        <f t="shared" si="0"/>
        <v>89</v>
      </c>
    </row>
    <row r="11" spans="3:11" x14ac:dyDescent="0.25">
      <c r="C11" s="19" t="s">
        <v>69</v>
      </c>
      <c r="D11" s="19" t="s">
        <v>67</v>
      </c>
      <c r="E11" s="20">
        <v>8</v>
      </c>
      <c r="G11" s="19" t="s">
        <v>69</v>
      </c>
      <c r="H11" s="19" t="s">
        <v>67</v>
      </c>
      <c r="I11" s="20">
        <v>4</v>
      </c>
      <c r="K11" s="23">
        <f t="shared" si="0"/>
        <v>12</v>
      </c>
    </row>
    <row r="12" spans="3:11" x14ac:dyDescent="0.25">
      <c r="C12" s="19" t="s">
        <v>69</v>
      </c>
      <c r="D12" s="19" t="s">
        <v>8</v>
      </c>
      <c r="E12" s="20">
        <v>16</v>
      </c>
      <c r="G12" s="19" t="s">
        <v>69</v>
      </c>
      <c r="H12" s="19" t="s">
        <v>8</v>
      </c>
      <c r="I12" s="20">
        <v>21</v>
      </c>
      <c r="K12" s="23">
        <f t="shared" si="0"/>
        <v>37</v>
      </c>
    </row>
    <row r="13" spans="3:11" x14ac:dyDescent="0.25">
      <c r="C13" s="41"/>
      <c r="D13" s="41"/>
      <c r="E13" s="42"/>
      <c r="G13" s="35"/>
      <c r="H13" s="35"/>
      <c r="I13" s="36"/>
      <c r="K13" s="23"/>
    </row>
    <row r="14" spans="3:11" x14ac:dyDescent="0.25">
      <c r="C14" s="35"/>
      <c r="D14" s="35"/>
      <c r="E14" s="36"/>
      <c r="G14" s="27"/>
      <c r="H14" s="27"/>
      <c r="I14" s="28"/>
      <c r="K14" s="23"/>
    </row>
    <row r="15" spans="3:11" x14ac:dyDescent="0.25">
      <c r="C15" s="27"/>
      <c r="D15" s="27"/>
      <c r="E15" s="28"/>
      <c r="G15" s="27"/>
      <c r="H15" s="27"/>
      <c r="I15" s="28"/>
      <c r="K15" s="23"/>
    </row>
    <row r="16" spans="3:11" x14ac:dyDescent="0.25">
      <c r="C16" s="27"/>
      <c r="D16" s="27"/>
      <c r="E16" s="28"/>
      <c r="G16" s="27"/>
      <c r="H16" s="27"/>
      <c r="I16" s="28"/>
      <c r="K16" s="23"/>
    </row>
    <row r="17" spans="3:11" x14ac:dyDescent="0.25">
      <c r="C17" s="19"/>
      <c r="D17" s="19"/>
      <c r="E17" s="20"/>
      <c r="G17" s="19"/>
      <c r="H17" s="19"/>
      <c r="I17" s="20"/>
      <c r="K17" s="23"/>
    </row>
    <row r="18" spans="3:11" x14ac:dyDescent="0.25">
      <c r="C18" s="21"/>
      <c r="D18" s="21"/>
      <c r="E18" s="22"/>
      <c r="G18" s="27"/>
      <c r="H18" s="27"/>
      <c r="I18" s="28"/>
      <c r="K18" s="23"/>
    </row>
    <row r="19" spans="3:11" x14ac:dyDescent="0.25">
      <c r="C19" s="14"/>
      <c r="D19" s="14"/>
      <c r="E19" s="15"/>
      <c r="G19" s="19"/>
      <c r="H19" s="19"/>
      <c r="I19" s="20"/>
      <c r="K19" s="23"/>
    </row>
    <row r="20" spans="3:11" x14ac:dyDescent="0.25">
      <c r="G20" s="21"/>
      <c r="H20" s="21"/>
      <c r="I20" s="22"/>
      <c r="K20" s="23"/>
    </row>
    <row r="21" spans="3:11" x14ac:dyDescent="0.25">
      <c r="G21" s="21"/>
      <c r="H21" s="21"/>
      <c r="I21" s="22"/>
    </row>
    <row r="22" spans="3:11" x14ac:dyDescent="0.25">
      <c r="G22" s="19"/>
      <c r="H22" s="19"/>
      <c r="I22" s="20"/>
    </row>
    <row r="23" spans="3:11" x14ac:dyDescent="0.25">
      <c r="G23" s="19"/>
      <c r="H23" s="19"/>
      <c r="I23" s="20"/>
    </row>
    <row r="24" spans="3:11" x14ac:dyDescent="0.25">
      <c r="G24" s="19"/>
      <c r="H24" s="19"/>
      <c r="I24" s="20"/>
    </row>
    <row r="25" spans="3:11" x14ac:dyDescent="0.25">
      <c r="G25" s="14"/>
      <c r="H25" s="14"/>
      <c r="I25" s="15"/>
    </row>
    <row r="26" spans="3:11" x14ac:dyDescent="0.25">
      <c r="G26" s="14"/>
      <c r="H26" s="14"/>
      <c r="I26" s="15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pane ySplit="11" topLeftCell="A12" activePane="bottomLeft" state="frozen"/>
      <selection pane="bottomLeft" activeCell="E33" activeCellId="1" sqref="H33 E33"/>
    </sheetView>
  </sheetViews>
  <sheetFormatPr defaultRowHeight="15" x14ac:dyDescent="0.25"/>
  <cols>
    <col min="1" max="1" width="9.140625" customWidth="1"/>
    <col min="2" max="2" width="58" customWidth="1"/>
    <col min="3" max="8" width="6.7109375" customWidth="1"/>
    <col min="9" max="11" width="9.140625" customWidth="1"/>
  </cols>
  <sheetData>
    <row r="1" spans="1:13" x14ac:dyDescent="0.25">
      <c r="A1" s="73" t="s">
        <v>0</v>
      </c>
      <c r="B1" s="73"/>
      <c r="C1" s="73"/>
      <c r="D1" s="73"/>
      <c r="E1" s="73"/>
      <c r="F1" s="73"/>
      <c r="G1" s="73"/>
      <c r="H1" s="73"/>
      <c r="I1" s="16"/>
      <c r="J1" s="16"/>
      <c r="K1" s="16"/>
      <c r="L1" s="16"/>
      <c r="M1" s="16"/>
    </row>
    <row r="2" spans="1:13" x14ac:dyDescent="0.25">
      <c r="A2" s="73" t="s">
        <v>1</v>
      </c>
      <c r="B2" s="73"/>
      <c r="C2" s="73"/>
      <c r="D2" s="73"/>
      <c r="E2" s="73"/>
      <c r="F2" s="73"/>
      <c r="G2" s="73"/>
      <c r="H2" s="73"/>
      <c r="I2" s="16"/>
      <c r="J2" s="16"/>
      <c r="K2" s="16"/>
      <c r="L2" s="16"/>
      <c r="M2" s="16"/>
    </row>
    <row r="3" spans="1:13" x14ac:dyDescent="0.25">
      <c r="A3" s="73" t="s">
        <v>25</v>
      </c>
      <c r="B3" s="73"/>
      <c r="C3" s="73"/>
      <c r="D3" s="73"/>
      <c r="E3" s="73"/>
      <c r="F3" s="73"/>
      <c r="G3" s="73"/>
      <c r="H3" s="73"/>
      <c r="I3" s="16"/>
      <c r="J3" s="16"/>
      <c r="K3" s="16"/>
      <c r="L3" s="16"/>
      <c r="M3" s="16"/>
    </row>
    <row r="4" spans="1:13" x14ac:dyDescent="0.25">
      <c r="A4" s="73" t="s">
        <v>70</v>
      </c>
      <c r="B4" s="73"/>
      <c r="C4" s="73"/>
      <c r="D4" s="73"/>
      <c r="E4" s="73"/>
      <c r="F4" s="73"/>
      <c r="G4" s="73"/>
      <c r="H4" s="73"/>
      <c r="I4" s="16"/>
      <c r="J4" s="16"/>
      <c r="K4" s="16"/>
      <c r="L4" s="16"/>
      <c r="M4" s="16"/>
    </row>
    <row r="7" spans="1:13" x14ac:dyDescent="0.25">
      <c r="A7" s="16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25">
      <c r="A8" s="16" t="s">
        <v>73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25">
      <c r="M9" t="s">
        <v>99</v>
      </c>
    </row>
    <row r="10" spans="1:13" x14ac:dyDescent="0.25">
      <c r="A10" s="72" t="s">
        <v>16</v>
      </c>
      <c r="B10" s="72" t="s">
        <v>26</v>
      </c>
      <c r="C10" s="71" t="s">
        <v>27</v>
      </c>
      <c r="D10" s="71"/>
      <c r="E10" s="71"/>
      <c r="F10" s="71" t="s">
        <v>28</v>
      </c>
      <c r="G10" s="71"/>
      <c r="H10" s="71"/>
      <c r="I10" s="16"/>
      <c r="J10" s="16"/>
      <c r="K10" s="16"/>
      <c r="L10" s="16"/>
      <c r="M10" s="37" t="s">
        <v>101</v>
      </c>
    </row>
    <row r="11" spans="1:13" x14ac:dyDescent="0.25">
      <c r="A11" s="72"/>
      <c r="B11" s="72"/>
      <c r="C11" s="48" t="s">
        <v>8</v>
      </c>
      <c r="D11" s="48" t="s">
        <v>9</v>
      </c>
      <c r="E11" s="48" t="s">
        <v>10</v>
      </c>
      <c r="F11" s="48" t="s">
        <v>8</v>
      </c>
      <c r="G11" s="48" t="s">
        <v>9</v>
      </c>
      <c r="H11" s="48" t="s">
        <v>10</v>
      </c>
      <c r="I11" s="16"/>
      <c r="J11" s="16"/>
      <c r="K11" s="16"/>
      <c r="L11" s="16"/>
      <c r="M11" s="16"/>
    </row>
    <row r="12" spans="1:13" x14ac:dyDescent="0.25">
      <c r="A12" s="49" t="s">
        <v>29</v>
      </c>
      <c r="B12" s="24" t="s">
        <v>30</v>
      </c>
      <c r="C12" s="24"/>
      <c r="D12" s="24"/>
      <c r="E12" s="24"/>
      <c r="F12" s="24"/>
      <c r="G12" s="24"/>
      <c r="H12" s="24"/>
      <c r="I12" s="16"/>
      <c r="J12" s="16"/>
      <c r="K12" s="16"/>
      <c r="L12" s="16"/>
      <c r="M12" s="16"/>
    </row>
    <row r="13" spans="1:13" x14ac:dyDescent="0.25">
      <c r="A13" s="49"/>
      <c r="B13" s="24" t="s">
        <v>42</v>
      </c>
      <c r="C13" s="48">
        <v>29</v>
      </c>
      <c r="D13" s="48">
        <v>407</v>
      </c>
      <c r="E13" s="48">
        <f>C13+D13</f>
        <v>436</v>
      </c>
      <c r="F13" s="48">
        <v>103</v>
      </c>
      <c r="G13" s="48">
        <v>819</v>
      </c>
      <c r="H13" s="48">
        <f>F13+G13</f>
        <v>922</v>
      </c>
      <c r="I13" s="16"/>
      <c r="J13" s="16"/>
      <c r="K13" s="16" t="s">
        <v>74</v>
      </c>
      <c r="L13" s="16"/>
      <c r="M13" s="16">
        <v>-245</v>
      </c>
    </row>
    <row r="14" spans="1:13" x14ac:dyDescent="0.25">
      <c r="A14" s="49"/>
      <c r="B14" s="24" t="s">
        <v>55</v>
      </c>
      <c r="C14" s="48">
        <v>0</v>
      </c>
      <c r="D14" s="48">
        <v>36</v>
      </c>
      <c r="E14" s="48">
        <f t="shared" ref="E14:E19" si="0">C14+D14</f>
        <v>36</v>
      </c>
      <c r="F14" s="48">
        <v>42</v>
      </c>
      <c r="G14" s="48">
        <v>226</v>
      </c>
      <c r="H14" s="48">
        <f t="shared" ref="H14:H19" si="1">F14+G14</f>
        <v>268</v>
      </c>
      <c r="I14" s="16"/>
      <c r="J14" s="16"/>
      <c r="K14" s="16" t="s">
        <v>75</v>
      </c>
      <c r="L14" s="16"/>
      <c r="M14" s="16">
        <v>-49</v>
      </c>
    </row>
    <row r="15" spans="1:13" x14ac:dyDescent="0.25">
      <c r="A15" s="49"/>
      <c r="B15" s="24" t="s">
        <v>56</v>
      </c>
      <c r="C15" s="48">
        <v>7</v>
      </c>
      <c r="D15" s="48">
        <v>21</v>
      </c>
      <c r="E15" s="48">
        <f t="shared" si="0"/>
        <v>28</v>
      </c>
      <c r="F15" s="48">
        <v>88</v>
      </c>
      <c r="G15" s="48">
        <v>406</v>
      </c>
      <c r="H15" s="48">
        <f t="shared" si="1"/>
        <v>494</v>
      </c>
      <c r="I15" s="16"/>
      <c r="J15" s="16"/>
      <c r="K15" s="16" t="s">
        <v>76</v>
      </c>
      <c r="L15" s="16"/>
      <c r="M15" s="16">
        <v>-12</v>
      </c>
    </row>
    <row r="16" spans="1:13" x14ac:dyDescent="0.25">
      <c r="A16" s="49"/>
      <c r="B16" s="24" t="s">
        <v>103</v>
      </c>
      <c r="C16" s="48">
        <v>0</v>
      </c>
      <c r="D16" s="48">
        <v>0</v>
      </c>
      <c r="E16" s="48">
        <f t="shared" si="0"/>
        <v>0</v>
      </c>
      <c r="F16" s="48">
        <v>0</v>
      </c>
      <c r="G16" s="48">
        <v>0</v>
      </c>
      <c r="H16" s="48">
        <f t="shared" si="1"/>
        <v>0</v>
      </c>
      <c r="I16" s="16"/>
      <c r="J16" s="16"/>
      <c r="K16" s="16" t="s">
        <v>77</v>
      </c>
      <c r="L16" s="16"/>
      <c r="M16" s="16">
        <v>0</v>
      </c>
    </row>
    <row r="17" spans="1:13" x14ac:dyDescent="0.25">
      <c r="A17" s="49"/>
      <c r="B17" s="24" t="s">
        <v>104</v>
      </c>
      <c r="C17" s="48">
        <v>0</v>
      </c>
      <c r="D17" s="48">
        <v>0</v>
      </c>
      <c r="E17" s="48">
        <f t="shared" si="0"/>
        <v>0</v>
      </c>
      <c r="F17" s="48">
        <v>0</v>
      </c>
      <c r="G17" s="48">
        <v>0</v>
      </c>
      <c r="H17" s="48">
        <f t="shared" si="1"/>
        <v>0</v>
      </c>
      <c r="I17" s="16"/>
      <c r="J17" s="16"/>
      <c r="K17" s="16" t="s">
        <v>78</v>
      </c>
      <c r="L17" s="16"/>
      <c r="M17" s="16">
        <v>5</v>
      </c>
    </row>
    <row r="18" spans="1:13" x14ac:dyDescent="0.25">
      <c r="A18" s="49"/>
      <c r="B18" s="24" t="s">
        <v>105</v>
      </c>
      <c r="C18" s="48">
        <v>0</v>
      </c>
      <c r="D18" s="48">
        <v>0</v>
      </c>
      <c r="E18" s="48">
        <f t="shared" si="0"/>
        <v>0</v>
      </c>
      <c r="F18" s="48">
        <v>0</v>
      </c>
      <c r="G18" s="48">
        <v>0</v>
      </c>
      <c r="H18" s="48">
        <f t="shared" si="1"/>
        <v>0</v>
      </c>
      <c r="I18" s="16"/>
      <c r="J18" s="16"/>
      <c r="K18" s="16"/>
      <c r="L18" s="16"/>
      <c r="M18" s="16">
        <v>0</v>
      </c>
    </row>
    <row r="19" spans="1:13" x14ac:dyDescent="0.25">
      <c r="A19" s="49"/>
      <c r="B19" s="24" t="s">
        <v>106</v>
      </c>
      <c r="C19" s="48">
        <v>0</v>
      </c>
      <c r="D19" s="48">
        <v>0</v>
      </c>
      <c r="E19" s="48">
        <f t="shared" si="0"/>
        <v>0</v>
      </c>
      <c r="F19" s="48">
        <v>0</v>
      </c>
      <c r="G19" s="48">
        <v>0</v>
      </c>
      <c r="H19" s="48">
        <f t="shared" si="1"/>
        <v>0</v>
      </c>
      <c r="I19" s="16"/>
      <c r="J19" s="16"/>
      <c r="K19" s="16">
        <v>2373</v>
      </c>
      <c r="L19" s="16"/>
      <c r="M19" s="16">
        <v>-301</v>
      </c>
    </row>
    <row r="20" spans="1:13" x14ac:dyDescent="0.25">
      <c r="A20" s="49"/>
      <c r="B20" s="24"/>
      <c r="C20" s="24"/>
      <c r="D20" s="24"/>
      <c r="E20" s="24"/>
      <c r="F20" s="24"/>
      <c r="G20" s="24"/>
      <c r="H20" s="24"/>
      <c r="I20" s="16"/>
      <c r="J20" s="16"/>
      <c r="K20" s="16"/>
      <c r="L20" s="16"/>
      <c r="M20" s="16"/>
    </row>
    <row r="21" spans="1:13" x14ac:dyDescent="0.25">
      <c r="A21" s="49"/>
      <c r="B21" s="17" t="s">
        <v>31</v>
      </c>
      <c r="C21" s="25">
        <f>SUM(C13:C20)</f>
        <v>36</v>
      </c>
      <c r="D21" s="25">
        <f t="shared" ref="D21:H21" si="2">SUM(D13:D20)</f>
        <v>464</v>
      </c>
      <c r="E21" s="25">
        <f t="shared" si="2"/>
        <v>500</v>
      </c>
      <c r="F21" s="25">
        <f t="shared" si="2"/>
        <v>233</v>
      </c>
      <c r="G21" s="25">
        <f t="shared" si="2"/>
        <v>1451</v>
      </c>
      <c r="H21" s="25">
        <f t="shared" si="2"/>
        <v>1684</v>
      </c>
      <c r="I21" s="16"/>
      <c r="J21" s="16"/>
      <c r="K21" s="16"/>
      <c r="L21" s="16"/>
      <c r="M21" s="16"/>
    </row>
    <row r="22" spans="1:13" x14ac:dyDescent="0.25">
      <c r="A22" s="49"/>
      <c r="B22" s="24"/>
      <c r="C22" s="24"/>
      <c r="D22" s="24"/>
      <c r="E22" s="24"/>
      <c r="F22" s="24"/>
      <c r="G22" s="24"/>
      <c r="H22" s="24"/>
      <c r="I22" s="16"/>
      <c r="J22" s="16"/>
      <c r="K22" s="16" t="s">
        <v>79</v>
      </c>
      <c r="L22" s="16"/>
      <c r="M22" s="16">
        <v>25</v>
      </c>
    </row>
    <row r="23" spans="1:13" x14ac:dyDescent="0.25">
      <c r="A23" s="49" t="s">
        <v>41</v>
      </c>
      <c r="B23" s="24" t="s">
        <v>32</v>
      </c>
      <c r="C23" s="24"/>
      <c r="D23" s="24"/>
      <c r="E23" s="24"/>
      <c r="F23" s="24"/>
      <c r="G23" s="24"/>
      <c r="H23" s="24"/>
      <c r="I23" s="16"/>
      <c r="J23" s="16"/>
      <c r="K23" s="16" t="s">
        <v>80</v>
      </c>
      <c r="L23" s="16"/>
      <c r="M23" s="16">
        <v>-14</v>
      </c>
    </row>
    <row r="24" spans="1:13" x14ac:dyDescent="0.25">
      <c r="A24" s="49"/>
      <c r="B24" s="24" t="s">
        <v>43</v>
      </c>
      <c r="C24" s="48">
        <v>9</v>
      </c>
      <c r="D24" s="48">
        <v>16</v>
      </c>
      <c r="E24" s="48">
        <f>D24+C24</f>
        <v>25</v>
      </c>
      <c r="F24" s="48">
        <v>3</v>
      </c>
      <c r="G24" s="48">
        <v>77</v>
      </c>
      <c r="H24" s="48">
        <f>F24+G24</f>
        <v>80</v>
      </c>
      <c r="I24" s="16"/>
      <c r="J24" s="16"/>
      <c r="K24" s="16" t="s">
        <v>81</v>
      </c>
      <c r="L24" s="16"/>
      <c r="M24" s="16">
        <v>16</v>
      </c>
    </row>
    <row r="25" spans="1:13" x14ac:dyDescent="0.25">
      <c r="A25" s="49"/>
      <c r="B25" s="24" t="s">
        <v>49</v>
      </c>
      <c r="C25" s="48">
        <v>29</v>
      </c>
      <c r="D25" s="48">
        <v>53</v>
      </c>
      <c r="E25" s="48">
        <f t="shared" ref="E25:E31" si="3">D25+C25</f>
        <v>82</v>
      </c>
      <c r="F25" s="48">
        <v>11</v>
      </c>
      <c r="G25" s="48">
        <v>122</v>
      </c>
      <c r="H25" s="48">
        <f t="shared" ref="H25:H31" si="4">F25+G25</f>
        <v>133</v>
      </c>
      <c r="I25" s="16"/>
      <c r="J25" s="16"/>
      <c r="K25" s="16" t="s">
        <v>77</v>
      </c>
      <c r="L25" s="16"/>
      <c r="M25" s="16">
        <v>0</v>
      </c>
    </row>
    <row r="26" spans="1:13" x14ac:dyDescent="0.25">
      <c r="A26" s="49"/>
      <c r="B26" s="24" t="s">
        <v>52</v>
      </c>
      <c r="C26" s="48">
        <v>30</v>
      </c>
      <c r="D26" s="48">
        <v>30</v>
      </c>
      <c r="E26" s="48">
        <f t="shared" si="3"/>
        <v>60</v>
      </c>
      <c r="F26" s="48">
        <v>15</v>
      </c>
      <c r="G26" s="48">
        <v>100</v>
      </c>
      <c r="H26" s="48">
        <f t="shared" si="4"/>
        <v>115</v>
      </c>
      <c r="I26" s="16"/>
      <c r="J26" s="16"/>
      <c r="K26" s="16" t="s">
        <v>82</v>
      </c>
      <c r="L26" s="16"/>
      <c r="M26" s="16">
        <v>-3</v>
      </c>
    </row>
    <row r="27" spans="1:13" x14ac:dyDescent="0.25">
      <c r="A27" s="49"/>
      <c r="B27" s="24" t="s">
        <v>103</v>
      </c>
      <c r="C27" s="48">
        <v>0</v>
      </c>
      <c r="D27" s="48">
        <v>0</v>
      </c>
      <c r="E27" s="48">
        <f t="shared" si="3"/>
        <v>0</v>
      </c>
      <c r="F27" s="48">
        <v>0</v>
      </c>
      <c r="G27" s="48">
        <v>0</v>
      </c>
      <c r="H27" s="48">
        <f t="shared" si="4"/>
        <v>0</v>
      </c>
      <c r="I27" s="16"/>
      <c r="J27" s="16"/>
      <c r="K27" s="16"/>
      <c r="L27" s="16"/>
      <c r="M27" s="16">
        <v>0</v>
      </c>
    </row>
    <row r="28" spans="1:13" x14ac:dyDescent="0.25">
      <c r="A28" s="49"/>
      <c r="B28" s="24" t="s">
        <v>104</v>
      </c>
      <c r="C28" s="48">
        <v>0</v>
      </c>
      <c r="D28" s="48">
        <v>0</v>
      </c>
      <c r="E28" s="48">
        <f t="shared" si="3"/>
        <v>0</v>
      </c>
      <c r="F28" s="48">
        <v>0</v>
      </c>
      <c r="G28" s="48">
        <v>0</v>
      </c>
      <c r="H28" s="48">
        <f t="shared" si="4"/>
        <v>0</v>
      </c>
      <c r="I28" s="16"/>
      <c r="J28" s="16"/>
      <c r="K28" s="16">
        <v>540</v>
      </c>
      <c r="L28" s="16"/>
      <c r="M28" s="16">
        <v>24</v>
      </c>
    </row>
    <row r="29" spans="1:13" x14ac:dyDescent="0.25">
      <c r="A29" s="49"/>
      <c r="B29" s="24" t="s">
        <v>105</v>
      </c>
      <c r="C29" s="48">
        <v>0</v>
      </c>
      <c r="D29" s="48">
        <v>0</v>
      </c>
      <c r="E29" s="48">
        <f t="shared" si="3"/>
        <v>0</v>
      </c>
      <c r="F29" s="48">
        <v>0</v>
      </c>
      <c r="G29" s="48">
        <v>0</v>
      </c>
      <c r="H29" s="48">
        <f t="shared" si="4"/>
        <v>0</v>
      </c>
      <c r="I29" s="16"/>
      <c r="J29" s="16"/>
      <c r="K29" s="16"/>
      <c r="L29" s="16"/>
      <c r="M29" s="16"/>
    </row>
    <row r="30" spans="1:13" x14ac:dyDescent="0.25">
      <c r="A30" s="49"/>
      <c r="B30" s="24" t="s">
        <v>106</v>
      </c>
      <c r="C30" s="48">
        <v>5</v>
      </c>
      <c r="D30" s="48">
        <v>8</v>
      </c>
      <c r="E30" s="48">
        <f t="shared" si="3"/>
        <v>13</v>
      </c>
      <c r="F30" s="48">
        <v>0</v>
      </c>
      <c r="G30" s="48">
        <v>14</v>
      </c>
      <c r="H30" s="48">
        <f t="shared" si="4"/>
        <v>14</v>
      </c>
      <c r="I30" s="16"/>
      <c r="J30" s="16"/>
      <c r="K30" s="16"/>
      <c r="L30" s="16"/>
      <c r="M30" s="16"/>
    </row>
    <row r="31" spans="1:13" x14ac:dyDescent="0.25">
      <c r="A31" s="49"/>
      <c r="B31" s="24" t="s">
        <v>107</v>
      </c>
      <c r="C31" s="48">
        <v>6</v>
      </c>
      <c r="D31" s="48">
        <v>11</v>
      </c>
      <c r="E31" s="48">
        <f t="shared" si="3"/>
        <v>17</v>
      </c>
      <c r="F31" s="48">
        <v>3</v>
      </c>
      <c r="G31" s="48">
        <v>33</v>
      </c>
      <c r="H31" s="48">
        <f t="shared" si="4"/>
        <v>36</v>
      </c>
      <c r="I31" s="16"/>
      <c r="J31" s="16"/>
      <c r="K31" s="16" t="s">
        <v>83</v>
      </c>
      <c r="L31" s="16"/>
      <c r="M31" s="16">
        <v>2</v>
      </c>
    </row>
    <row r="32" spans="1:13" x14ac:dyDescent="0.25">
      <c r="A32" s="49"/>
      <c r="B32" s="24"/>
      <c r="C32" s="48"/>
      <c r="D32" s="48"/>
      <c r="E32" s="48"/>
      <c r="F32" s="48"/>
      <c r="G32" s="48"/>
      <c r="H32" s="48"/>
      <c r="I32" s="16"/>
      <c r="J32" s="16"/>
      <c r="K32" s="16" t="s">
        <v>84</v>
      </c>
      <c r="L32" s="16"/>
      <c r="M32" s="16">
        <v>5</v>
      </c>
    </row>
    <row r="33" spans="1:13" x14ac:dyDescent="0.25">
      <c r="A33" s="49"/>
      <c r="B33" s="17" t="s">
        <v>33</v>
      </c>
      <c r="C33" s="25">
        <f>SUM(C24:C32)</f>
        <v>79</v>
      </c>
      <c r="D33" s="25">
        <f t="shared" ref="D33:H33" si="5">SUM(D24:D32)</f>
        <v>118</v>
      </c>
      <c r="E33" s="25">
        <f t="shared" si="5"/>
        <v>197</v>
      </c>
      <c r="F33" s="25">
        <f t="shared" si="5"/>
        <v>32</v>
      </c>
      <c r="G33" s="25">
        <f t="shared" si="5"/>
        <v>346</v>
      </c>
      <c r="H33" s="25">
        <f t="shared" si="5"/>
        <v>378</v>
      </c>
      <c r="I33" s="16"/>
      <c r="J33" s="16"/>
      <c r="K33" s="16" t="s">
        <v>85</v>
      </c>
      <c r="L33" s="16"/>
      <c r="M33" s="16">
        <v>-1</v>
      </c>
    </row>
    <row r="34" spans="1:13" x14ac:dyDescent="0.25">
      <c r="A34" s="49"/>
      <c r="B34" s="24"/>
      <c r="C34" s="24"/>
      <c r="D34" s="24"/>
      <c r="E34" s="24"/>
      <c r="F34" s="24"/>
      <c r="G34" s="24"/>
      <c r="H34" s="24"/>
      <c r="I34" s="16"/>
      <c r="J34" s="16"/>
      <c r="K34" s="16" t="s">
        <v>77</v>
      </c>
      <c r="L34" s="16"/>
      <c r="M34" s="16">
        <v>0</v>
      </c>
    </row>
    <row r="35" spans="1:13" x14ac:dyDescent="0.25">
      <c r="A35" s="49" t="s">
        <v>40</v>
      </c>
      <c r="B35" s="24" t="s">
        <v>34</v>
      </c>
      <c r="C35" s="24"/>
      <c r="D35" s="24"/>
      <c r="E35" s="24"/>
      <c r="F35" s="24"/>
      <c r="G35" s="24"/>
      <c r="H35" s="24"/>
      <c r="I35" s="16"/>
      <c r="J35" s="16"/>
      <c r="K35" s="16" t="s">
        <v>86</v>
      </c>
      <c r="L35" s="16"/>
      <c r="M35" s="16">
        <v>1</v>
      </c>
    </row>
    <row r="36" spans="1:13" x14ac:dyDescent="0.25">
      <c r="A36" s="49"/>
      <c r="B36" s="24" t="s">
        <v>48</v>
      </c>
      <c r="C36" s="49">
        <v>1</v>
      </c>
      <c r="D36" s="49">
        <v>0</v>
      </c>
      <c r="E36" s="49">
        <f>D36+C36</f>
        <v>1</v>
      </c>
      <c r="F36" s="49">
        <v>0</v>
      </c>
      <c r="G36" s="49">
        <v>1</v>
      </c>
      <c r="H36" s="49">
        <f>G36+F36</f>
        <v>1</v>
      </c>
      <c r="I36" s="16"/>
      <c r="J36" s="16"/>
      <c r="K36" s="16"/>
      <c r="L36" s="16"/>
      <c r="M36" s="16">
        <v>0</v>
      </c>
    </row>
    <row r="37" spans="1:13" x14ac:dyDescent="0.25">
      <c r="A37" s="49"/>
      <c r="B37" s="24" t="s">
        <v>53</v>
      </c>
      <c r="C37" s="49">
        <v>1</v>
      </c>
      <c r="D37" s="49">
        <v>1</v>
      </c>
      <c r="E37" s="49">
        <f t="shared" ref="E37:E42" si="6">D37+C37</f>
        <v>2</v>
      </c>
      <c r="F37" s="49">
        <v>0</v>
      </c>
      <c r="G37" s="49">
        <v>0</v>
      </c>
      <c r="H37" s="49">
        <f t="shared" ref="H37:H42" si="7">G37+F37</f>
        <v>0</v>
      </c>
      <c r="I37" s="16"/>
      <c r="J37" s="16"/>
      <c r="K37" s="16">
        <v>15</v>
      </c>
      <c r="L37" s="16"/>
      <c r="M37" s="16">
        <v>7</v>
      </c>
    </row>
    <row r="38" spans="1:13" x14ac:dyDescent="0.25">
      <c r="A38" s="49"/>
      <c r="B38" s="24" t="s">
        <v>54</v>
      </c>
      <c r="C38" s="49">
        <v>1</v>
      </c>
      <c r="D38" s="49">
        <v>0</v>
      </c>
      <c r="E38" s="49">
        <f t="shared" si="6"/>
        <v>1</v>
      </c>
      <c r="F38" s="49">
        <v>0</v>
      </c>
      <c r="G38" s="49">
        <v>3</v>
      </c>
      <c r="H38" s="49">
        <f t="shared" si="7"/>
        <v>3</v>
      </c>
      <c r="I38" s="16"/>
      <c r="J38" s="16"/>
      <c r="K38" s="16"/>
      <c r="L38" s="16"/>
      <c r="M38" s="16"/>
    </row>
    <row r="39" spans="1:13" x14ac:dyDescent="0.25">
      <c r="A39" s="49"/>
      <c r="B39" s="24" t="s">
        <v>103</v>
      </c>
      <c r="C39" s="49">
        <v>0</v>
      </c>
      <c r="D39" s="49">
        <v>0</v>
      </c>
      <c r="E39" s="49">
        <f t="shared" si="6"/>
        <v>0</v>
      </c>
      <c r="F39" s="49">
        <v>0</v>
      </c>
      <c r="G39" s="49">
        <v>0</v>
      </c>
      <c r="H39" s="49">
        <f t="shared" si="7"/>
        <v>0</v>
      </c>
      <c r="I39" s="16"/>
      <c r="J39" s="16"/>
      <c r="K39" s="16"/>
      <c r="L39" s="16"/>
      <c r="M39" s="16"/>
    </row>
    <row r="40" spans="1:13" x14ac:dyDescent="0.25">
      <c r="A40" s="49"/>
      <c r="B40" s="24" t="s">
        <v>104</v>
      </c>
      <c r="C40" s="49">
        <v>0</v>
      </c>
      <c r="D40" s="49">
        <v>0</v>
      </c>
      <c r="E40" s="49">
        <f t="shared" si="6"/>
        <v>0</v>
      </c>
      <c r="F40" s="49">
        <v>0</v>
      </c>
      <c r="G40" s="49">
        <v>0</v>
      </c>
      <c r="H40" s="49">
        <f t="shared" si="7"/>
        <v>0</v>
      </c>
      <c r="I40" s="16"/>
      <c r="J40" s="16"/>
      <c r="K40" s="16" t="s">
        <v>87</v>
      </c>
      <c r="L40" s="16"/>
      <c r="M40" s="16">
        <v>15</v>
      </c>
    </row>
    <row r="41" spans="1:13" x14ac:dyDescent="0.25">
      <c r="A41" s="49"/>
      <c r="B41" s="24" t="s">
        <v>105</v>
      </c>
      <c r="C41" s="49">
        <v>0</v>
      </c>
      <c r="D41" s="49">
        <v>0</v>
      </c>
      <c r="E41" s="49">
        <f t="shared" si="6"/>
        <v>0</v>
      </c>
      <c r="F41" s="49">
        <v>0</v>
      </c>
      <c r="G41" s="49">
        <v>0</v>
      </c>
      <c r="H41" s="49">
        <f t="shared" si="7"/>
        <v>0</v>
      </c>
      <c r="I41" s="16"/>
      <c r="J41" s="16"/>
      <c r="K41" s="16" t="s">
        <v>88</v>
      </c>
      <c r="L41" s="16"/>
      <c r="M41" s="16">
        <v>-18</v>
      </c>
    </row>
    <row r="42" spans="1:13" x14ac:dyDescent="0.25">
      <c r="A42" s="49"/>
      <c r="B42" s="24" t="s">
        <v>106</v>
      </c>
      <c r="C42" s="49">
        <v>0</v>
      </c>
      <c r="D42" s="49">
        <v>0</v>
      </c>
      <c r="E42" s="49">
        <f t="shared" si="6"/>
        <v>0</v>
      </c>
      <c r="F42" s="49">
        <v>0</v>
      </c>
      <c r="G42" s="49">
        <v>0</v>
      </c>
      <c r="H42" s="49">
        <f t="shared" si="7"/>
        <v>0</v>
      </c>
      <c r="I42" s="16"/>
      <c r="J42" s="16"/>
      <c r="K42" s="16" t="s">
        <v>89</v>
      </c>
      <c r="L42" s="16"/>
      <c r="M42" s="16">
        <v>11</v>
      </c>
    </row>
    <row r="43" spans="1:13" x14ac:dyDescent="0.25">
      <c r="A43" s="49"/>
      <c r="B43" s="24"/>
      <c r="C43" s="49"/>
      <c r="D43" s="49"/>
      <c r="E43" s="49"/>
      <c r="F43" s="49"/>
      <c r="G43" s="49"/>
      <c r="H43" s="49"/>
      <c r="I43" s="16"/>
      <c r="J43" s="16"/>
      <c r="K43" s="16" t="s">
        <v>77</v>
      </c>
      <c r="L43" s="16"/>
      <c r="M43" s="16">
        <v>0</v>
      </c>
    </row>
    <row r="44" spans="1:13" x14ac:dyDescent="0.25">
      <c r="A44" s="49"/>
      <c r="B44" s="17" t="s">
        <v>35</v>
      </c>
      <c r="C44" s="25">
        <f>SUM(C36:C43)</f>
        <v>3</v>
      </c>
      <c r="D44" s="25">
        <f t="shared" ref="D44:H44" si="8">SUM(D36:D43)</f>
        <v>1</v>
      </c>
      <c r="E44" s="25">
        <f t="shared" si="8"/>
        <v>4</v>
      </c>
      <c r="F44" s="25">
        <f t="shared" si="8"/>
        <v>0</v>
      </c>
      <c r="G44" s="25">
        <f t="shared" si="8"/>
        <v>4</v>
      </c>
      <c r="H44" s="25">
        <f t="shared" si="8"/>
        <v>4</v>
      </c>
      <c r="I44" s="16"/>
      <c r="J44" s="16"/>
      <c r="K44" s="16" t="s">
        <v>90</v>
      </c>
      <c r="L44" s="16"/>
      <c r="M44" s="16">
        <v>-1</v>
      </c>
    </row>
    <row r="45" spans="1:13" x14ac:dyDescent="0.25">
      <c r="A45" s="49"/>
      <c r="B45" s="24"/>
      <c r="C45" s="24"/>
      <c r="D45" s="24"/>
      <c r="E45" s="24"/>
      <c r="F45" s="24"/>
      <c r="G45" s="24"/>
      <c r="H45" s="24"/>
      <c r="I45" s="16"/>
      <c r="J45" s="16"/>
      <c r="K45" s="16"/>
      <c r="L45" s="16"/>
      <c r="M45" s="16">
        <v>0</v>
      </c>
    </row>
    <row r="46" spans="1:13" x14ac:dyDescent="0.25">
      <c r="A46" s="49" t="s">
        <v>39</v>
      </c>
      <c r="B46" s="24" t="s">
        <v>36</v>
      </c>
      <c r="C46" s="24"/>
      <c r="D46" s="24"/>
      <c r="E46" s="24"/>
      <c r="F46" s="24"/>
      <c r="G46" s="24"/>
      <c r="H46" s="24"/>
      <c r="I46" s="16"/>
      <c r="J46" s="16"/>
      <c r="K46" s="18">
        <v>323</v>
      </c>
      <c r="L46" s="16"/>
      <c r="M46" s="16">
        <v>7</v>
      </c>
    </row>
    <row r="47" spans="1:13" x14ac:dyDescent="0.25">
      <c r="A47" s="49"/>
      <c r="B47" s="24" t="s">
        <v>37</v>
      </c>
      <c r="C47" s="48">
        <v>0</v>
      </c>
      <c r="D47" s="48">
        <v>7</v>
      </c>
      <c r="E47" s="48">
        <f>D47+C47</f>
        <v>7</v>
      </c>
      <c r="F47" s="48">
        <v>0</v>
      </c>
      <c r="G47" s="48">
        <v>34</v>
      </c>
      <c r="H47" s="48">
        <f>G47+F47</f>
        <v>34</v>
      </c>
      <c r="I47" s="16"/>
      <c r="J47" s="16"/>
      <c r="K47" s="16"/>
      <c r="L47" s="16"/>
      <c r="M47" s="16"/>
    </row>
    <row r="48" spans="1:13" x14ac:dyDescent="0.25">
      <c r="A48" s="49"/>
      <c r="B48" s="24" t="s">
        <v>50</v>
      </c>
      <c r="C48" s="48">
        <v>0</v>
      </c>
      <c r="D48" s="48">
        <v>22</v>
      </c>
      <c r="E48" s="48">
        <f t="shared" ref="E48:E53" si="9">D48+C48</f>
        <v>22</v>
      </c>
      <c r="F48" s="48">
        <v>0</v>
      </c>
      <c r="G48" s="48">
        <v>77</v>
      </c>
      <c r="H48" s="48">
        <f t="shared" ref="H48:H53" si="10">G48+F48</f>
        <v>77</v>
      </c>
    </row>
    <row r="49" spans="1:8" x14ac:dyDescent="0.25">
      <c r="A49" s="49"/>
      <c r="B49" s="24" t="s">
        <v>51</v>
      </c>
      <c r="C49" s="48">
        <v>0</v>
      </c>
      <c r="D49" s="48">
        <v>11</v>
      </c>
      <c r="E49" s="48">
        <f t="shared" si="9"/>
        <v>11</v>
      </c>
      <c r="F49" s="48">
        <v>0</v>
      </c>
      <c r="G49" s="48">
        <v>69</v>
      </c>
      <c r="H49" s="48">
        <f t="shared" si="10"/>
        <v>69</v>
      </c>
    </row>
    <row r="50" spans="1:8" x14ac:dyDescent="0.25">
      <c r="A50" s="49"/>
      <c r="B50" s="24" t="s">
        <v>103</v>
      </c>
      <c r="C50" s="48">
        <v>0</v>
      </c>
      <c r="D50" s="48">
        <v>0</v>
      </c>
      <c r="E50" s="48">
        <f t="shared" si="9"/>
        <v>0</v>
      </c>
      <c r="F50" s="48">
        <v>0</v>
      </c>
      <c r="G50" s="48">
        <v>0</v>
      </c>
      <c r="H50" s="48">
        <f t="shared" si="10"/>
        <v>0</v>
      </c>
    </row>
    <row r="51" spans="1:8" x14ac:dyDescent="0.25">
      <c r="A51" s="49"/>
      <c r="B51" s="24" t="s">
        <v>104</v>
      </c>
      <c r="C51" s="48">
        <v>0</v>
      </c>
      <c r="D51" s="48">
        <v>0</v>
      </c>
      <c r="E51" s="48">
        <f t="shared" si="9"/>
        <v>0</v>
      </c>
      <c r="F51" s="48">
        <v>0</v>
      </c>
      <c r="G51" s="48">
        <v>0</v>
      </c>
      <c r="H51" s="48">
        <f t="shared" si="10"/>
        <v>0</v>
      </c>
    </row>
    <row r="52" spans="1:8" x14ac:dyDescent="0.25">
      <c r="A52" s="49"/>
      <c r="B52" s="24" t="s">
        <v>105</v>
      </c>
      <c r="C52" s="48">
        <v>0</v>
      </c>
      <c r="D52" s="48">
        <v>0</v>
      </c>
      <c r="E52" s="48">
        <f t="shared" si="9"/>
        <v>0</v>
      </c>
      <c r="F52" s="48">
        <v>0</v>
      </c>
      <c r="G52" s="48">
        <v>0</v>
      </c>
      <c r="H52" s="48">
        <f t="shared" si="10"/>
        <v>0</v>
      </c>
    </row>
    <row r="53" spans="1:8" x14ac:dyDescent="0.25">
      <c r="A53" s="49"/>
      <c r="B53" s="24" t="s">
        <v>106</v>
      </c>
      <c r="C53" s="48">
        <v>0</v>
      </c>
      <c r="D53" s="48">
        <v>1</v>
      </c>
      <c r="E53" s="48">
        <f t="shared" si="9"/>
        <v>1</v>
      </c>
      <c r="F53" s="48">
        <v>0</v>
      </c>
      <c r="G53" s="48">
        <v>13</v>
      </c>
      <c r="H53" s="48">
        <f t="shared" si="10"/>
        <v>13</v>
      </c>
    </row>
    <row r="54" spans="1:8" x14ac:dyDescent="0.25">
      <c r="A54" s="49"/>
      <c r="B54" s="24"/>
      <c r="C54" s="48"/>
      <c r="D54" s="48"/>
      <c r="E54" s="48"/>
      <c r="F54" s="48"/>
      <c r="G54" s="48"/>
      <c r="H54" s="48"/>
    </row>
    <row r="55" spans="1:8" x14ac:dyDescent="0.25">
      <c r="A55" s="49"/>
      <c r="B55" s="17" t="s">
        <v>38</v>
      </c>
      <c r="C55" s="25">
        <f>SUM(C47:C54)</f>
        <v>0</v>
      </c>
      <c r="D55" s="25">
        <f t="shared" ref="D55:H55" si="11">SUM(D47:D54)</f>
        <v>41</v>
      </c>
      <c r="E55" s="25">
        <f t="shared" si="11"/>
        <v>41</v>
      </c>
      <c r="F55" s="25">
        <f t="shared" si="11"/>
        <v>0</v>
      </c>
      <c r="G55" s="25">
        <f t="shared" si="11"/>
        <v>193</v>
      </c>
      <c r="H55" s="25">
        <f t="shared" si="11"/>
        <v>193</v>
      </c>
    </row>
    <row r="56" spans="1:8" x14ac:dyDescent="0.25">
      <c r="A56" s="49"/>
      <c r="B56" s="17"/>
      <c r="C56" s="25"/>
      <c r="D56" s="25"/>
      <c r="E56" s="25"/>
      <c r="F56" s="25"/>
      <c r="G56" s="25"/>
      <c r="H56" s="25"/>
    </row>
    <row r="57" spans="1:8" x14ac:dyDescent="0.25">
      <c r="A57" s="49" t="s">
        <v>39</v>
      </c>
      <c r="B57" s="24" t="s">
        <v>91</v>
      </c>
      <c r="C57" s="24"/>
      <c r="D57" s="24"/>
      <c r="E57" s="24"/>
      <c r="F57" s="24"/>
      <c r="G57" s="24"/>
      <c r="H57" s="24"/>
    </row>
    <row r="58" spans="1:8" x14ac:dyDescent="0.25">
      <c r="A58" s="49"/>
      <c r="B58" s="24" t="s">
        <v>93</v>
      </c>
      <c r="C58" s="48">
        <v>6</v>
      </c>
      <c r="D58" s="48">
        <v>7</v>
      </c>
      <c r="E58" s="48">
        <f>D58+C58</f>
        <v>13</v>
      </c>
      <c r="F58" s="48">
        <v>3</v>
      </c>
      <c r="G58" s="48">
        <v>11</v>
      </c>
      <c r="H58" s="48">
        <f>G58+F58</f>
        <v>14</v>
      </c>
    </row>
    <row r="59" spans="1:8" x14ac:dyDescent="0.25">
      <c r="A59" s="49"/>
      <c r="B59" s="24" t="s">
        <v>94</v>
      </c>
      <c r="C59" s="48">
        <v>0</v>
      </c>
      <c r="D59" s="48">
        <v>0</v>
      </c>
      <c r="E59" s="48">
        <f t="shared" ref="E59:E64" si="12">D59+C59</f>
        <v>0</v>
      </c>
      <c r="F59" s="48">
        <v>0</v>
      </c>
      <c r="G59" s="48">
        <v>0</v>
      </c>
      <c r="H59" s="48">
        <f t="shared" ref="H59:H64" si="13">G59+F59</f>
        <v>0</v>
      </c>
    </row>
    <row r="60" spans="1:8" x14ac:dyDescent="0.25">
      <c r="A60" s="49"/>
      <c r="B60" s="24" t="s">
        <v>95</v>
      </c>
      <c r="C60" s="48">
        <v>0</v>
      </c>
      <c r="D60" s="48">
        <v>0</v>
      </c>
      <c r="E60" s="48">
        <f t="shared" si="12"/>
        <v>0</v>
      </c>
      <c r="F60" s="48">
        <v>1</v>
      </c>
      <c r="G60" s="48">
        <v>0</v>
      </c>
      <c r="H60" s="48">
        <f t="shared" si="13"/>
        <v>1</v>
      </c>
    </row>
    <row r="61" spans="1:8" x14ac:dyDescent="0.25">
      <c r="A61" s="49"/>
      <c r="B61" s="24" t="s">
        <v>103</v>
      </c>
      <c r="C61" s="48">
        <v>0</v>
      </c>
      <c r="D61" s="48">
        <v>0</v>
      </c>
      <c r="E61" s="48">
        <f t="shared" si="12"/>
        <v>0</v>
      </c>
      <c r="F61" s="48">
        <v>0</v>
      </c>
      <c r="G61" s="48">
        <v>0</v>
      </c>
      <c r="H61" s="48">
        <f t="shared" si="13"/>
        <v>0</v>
      </c>
    </row>
    <row r="62" spans="1:8" x14ac:dyDescent="0.25">
      <c r="A62" s="49"/>
      <c r="B62" s="24" t="s">
        <v>104</v>
      </c>
      <c r="C62" s="48">
        <v>0</v>
      </c>
      <c r="D62" s="48">
        <v>0</v>
      </c>
      <c r="E62" s="48">
        <f t="shared" si="12"/>
        <v>0</v>
      </c>
      <c r="F62" s="48">
        <v>0</v>
      </c>
      <c r="G62" s="48">
        <v>0</v>
      </c>
      <c r="H62" s="48">
        <f t="shared" si="13"/>
        <v>0</v>
      </c>
    </row>
    <row r="63" spans="1:8" x14ac:dyDescent="0.25">
      <c r="A63" s="49"/>
      <c r="B63" s="24" t="s">
        <v>105</v>
      </c>
      <c r="C63" s="48">
        <v>0</v>
      </c>
      <c r="D63" s="48">
        <v>0</v>
      </c>
      <c r="E63" s="48">
        <f t="shared" si="12"/>
        <v>0</v>
      </c>
      <c r="F63" s="48">
        <v>0</v>
      </c>
      <c r="G63" s="48">
        <v>0</v>
      </c>
      <c r="H63" s="48">
        <f t="shared" si="13"/>
        <v>0</v>
      </c>
    </row>
    <row r="64" spans="1:8" x14ac:dyDescent="0.25">
      <c r="A64" s="49"/>
      <c r="B64" s="24" t="s">
        <v>106</v>
      </c>
      <c r="C64" s="48">
        <v>0</v>
      </c>
      <c r="D64" s="48">
        <v>0</v>
      </c>
      <c r="E64" s="48">
        <f t="shared" si="12"/>
        <v>0</v>
      </c>
      <c r="F64" s="48">
        <v>0</v>
      </c>
      <c r="G64" s="48">
        <v>0</v>
      </c>
      <c r="H64" s="48">
        <f t="shared" si="13"/>
        <v>0</v>
      </c>
    </row>
    <row r="65" spans="1:8" x14ac:dyDescent="0.25">
      <c r="A65" s="49"/>
      <c r="B65" s="24"/>
      <c r="C65" s="48"/>
      <c r="D65" s="48"/>
      <c r="E65" s="48"/>
      <c r="F65" s="48"/>
      <c r="G65" s="48"/>
      <c r="H65" s="48"/>
    </row>
    <row r="66" spans="1:8" x14ac:dyDescent="0.25">
      <c r="A66" s="24"/>
      <c r="B66" s="17" t="s">
        <v>92</v>
      </c>
      <c r="C66" s="25">
        <f>SUM(C58:C65)</f>
        <v>6</v>
      </c>
      <c r="D66" s="25">
        <f t="shared" ref="D66:H66" si="14">SUM(D58:D65)</f>
        <v>7</v>
      </c>
      <c r="E66" s="25">
        <f t="shared" si="14"/>
        <v>13</v>
      </c>
      <c r="F66" s="25">
        <f t="shared" si="14"/>
        <v>4</v>
      </c>
      <c r="G66" s="25">
        <f t="shared" si="14"/>
        <v>11</v>
      </c>
      <c r="H66" s="25">
        <f t="shared" si="14"/>
        <v>15</v>
      </c>
    </row>
    <row r="67" spans="1:8" x14ac:dyDescent="0.25">
      <c r="A67" s="24"/>
      <c r="B67" s="24"/>
      <c r="C67" s="24"/>
      <c r="D67" s="24"/>
      <c r="E67" s="24"/>
      <c r="F67" s="24"/>
      <c r="G67" s="24"/>
      <c r="H67" s="24"/>
    </row>
  </sheetData>
  <mergeCells count="8">
    <mergeCell ref="F10:H10"/>
    <mergeCell ref="C10:E10"/>
    <mergeCell ref="A10:A11"/>
    <mergeCell ref="B10:B11"/>
    <mergeCell ref="A1:H1"/>
    <mergeCell ref="A2:H2"/>
    <mergeCell ref="A3:H3"/>
    <mergeCell ref="A4:H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9"/>
  <sheetViews>
    <sheetView workbookViewId="0">
      <selection activeCell="I13" sqref="I13"/>
    </sheetView>
  </sheetViews>
  <sheetFormatPr defaultRowHeight="15" x14ac:dyDescent="0.25"/>
  <sheetData>
    <row r="2" spans="3:6" x14ac:dyDescent="0.25">
      <c r="C2" s="45" t="s">
        <v>63</v>
      </c>
      <c r="D2" s="45" t="s">
        <v>64</v>
      </c>
      <c r="E2" s="45" t="s">
        <v>110</v>
      </c>
      <c r="F2" s="45" t="s">
        <v>65</v>
      </c>
    </row>
    <row r="3" spans="3:6" x14ac:dyDescent="0.25">
      <c r="C3" s="46" t="s">
        <v>111</v>
      </c>
      <c r="D3" s="46" t="s">
        <v>67</v>
      </c>
      <c r="E3" s="46" t="s">
        <v>8</v>
      </c>
      <c r="F3" s="47">
        <v>3</v>
      </c>
    </row>
    <row r="4" spans="3:6" x14ac:dyDescent="0.25">
      <c r="C4" s="46" t="s">
        <v>111</v>
      </c>
      <c r="D4" s="46" t="s">
        <v>67</v>
      </c>
      <c r="E4" s="46" t="s">
        <v>9</v>
      </c>
      <c r="F4" s="47">
        <v>8</v>
      </c>
    </row>
    <row r="5" spans="3:6" x14ac:dyDescent="0.25">
      <c r="C5" s="46" t="s">
        <v>66</v>
      </c>
      <c r="D5" s="46" t="s">
        <v>67</v>
      </c>
      <c r="E5" s="46" t="s">
        <v>8</v>
      </c>
      <c r="F5" s="47">
        <v>33</v>
      </c>
    </row>
    <row r="6" spans="3:6" x14ac:dyDescent="0.25">
      <c r="C6" s="46" t="s">
        <v>66</v>
      </c>
      <c r="D6" s="46" t="s">
        <v>67</v>
      </c>
      <c r="E6" s="46" t="s">
        <v>9</v>
      </c>
      <c r="F6" s="47">
        <v>49</v>
      </c>
    </row>
    <row r="7" spans="3:6" x14ac:dyDescent="0.25">
      <c r="C7" s="46" t="s">
        <v>66</v>
      </c>
      <c r="D7" s="46" t="s">
        <v>8</v>
      </c>
      <c r="E7" s="46" t="s">
        <v>8</v>
      </c>
      <c r="F7" s="47">
        <v>21</v>
      </c>
    </row>
    <row r="8" spans="3:6" x14ac:dyDescent="0.25">
      <c r="C8" s="46" t="s">
        <v>66</v>
      </c>
      <c r="D8" s="46" t="s">
        <v>8</v>
      </c>
      <c r="E8" s="46" t="s">
        <v>9</v>
      </c>
      <c r="F8" s="47">
        <v>149</v>
      </c>
    </row>
    <row r="9" spans="3:6" x14ac:dyDescent="0.25">
      <c r="C9" s="46" t="s">
        <v>68</v>
      </c>
      <c r="D9" s="46" t="s">
        <v>67</v>
      </c>
      <c r="E9" s="46" t="s">
        <v>8</v>
      </c>
      <c r="F9" s="47">
        <v>28</v>
      </c>
    </row>
    <row r="10" spans="3:6" x14ac:dyDescent="0.25">
      <c r="C10" s="46" t="s">
        <v>68</v>
      </c>
      <c r="D10" s="46" t="s">
        <v>67</v>
      </c>
      <c r="E10" s="46" t="s">
        <v>9</v>
      </c>
      <c r="F10" s="47">
        <v>52</v>
      </c>
    </row>
    <row r="11" spans="3:6" x14ac:dyDescent="0.25">
      <c r="C11" s="46" t="s">
        <v>68</v>
      </c>
      <c r="D11" s="46" t="s">
        <v>8</v>
      </c>
      <c r="E11" s="46" t="s">
        <v>8</v>
      </c>
      <c r="F11" s="47">
        <v>19</v>
      </c>
    </row>
    <row r="12" spans="3:6" x14ac:dyDescent="0.25">
      <c r="C12" s="46" t="s">
        <v>68</v>
      </c>
      <c r="D12" s="46" t="s">
        <v>8</v>
      </c>
      <c r="E12" s="46" t="s">
        <v>9</v>
      </c>
      <c r="F12" s="47">
        <v>113</v>
      </c>
    </row>
    <row r="13" spans="3:6" x14ac:dyDescent="0.25">
      <c r="C13" s="46" t="s">
        <v>108</v>
      </c>
      <c r="D13" s="46" t="s">
        <v>67</v>
      </c>
      <c r="E13" s="46" t="s">
        <v>8</v>
      </c>
      <c r="F13" s="47">
        <v>2</v>
      </c>
    </row>
    <row r="14" spans="3:6" x14ac:dyDescent="0.25">
      <c r="C14" s="46" t="s">
        <v>108</v>
      </c>
      <c r="D14" s="46" t="s">
        <v>8</v>
      </c>
      <c r="E14" s="46" t="s">
        <v>9</v>
      </c>
      <c r="F14" s="47">
        <v>2</v>
      </c>
    </row>
    <row r="15" spans="3:6" x14ac:dyDescent="0.25">
      <c r="C15" s="46" t="s">
        <v>69</v>
      </c>
      <c r="D15" s="46" t="s">
        <v>67</v>
      </c>
      <c r="E15" s="46" t="s">
        <v>8</v>
      </c>
      <c r="F15" s="47">
        <v>3</v>
      </c>
    </row>
    <row r="16" spans="3:6" x14ac:dyDescent="0.25">
      <c r="C16" s="46" t="s">
        <v>69</v>
      </c>
      <c r="D16" s="46" t="s">
        <v>67</v>
      </c>
      <c r="E16" s="46" t="s">
        <v>9</v>
      </c>
      <c r="F16" s="47">
        <v>15</v>
      </c>
    </row>
    <row r="17" spans="3:6" x14ac:dyDescent="0.25">
      <c r="C17" s="46" t="s">
        <v>69</v>
      </c>
      <c r="D17" s="46" t="s">
        <v>8</v>
      </c>
      <c r="E17" s="46" t="s">
        <v>8</v>
      </c>
      <c r="F17" s="47">
        <v>7</v>
      </c>
    </row>
    <row r="18" spans="3:6" x14ac:dyDescent="0.25">
      <c r="C18" s="46" t="s">
        <v>69</v>
      </c>
      <c r="D18" s="46" t="s">
        <v>8</v>
      </c>
      <c r="E18" s="46" t="s">
        <v>9</v>
      </c>
      <c r="F18" s="47">
        <v>138</v>
      </c>
    </row>
    <row r="19" spans="3:6" x14ac:dyDescent="0.25">
      <c r="F19">
        <f>SUM(F3:F18)</f>
        <v>642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Kunj Maret 21</vt:lpstr>
      <vt:lpstr>Kinerja TT 80</vt:lpstr>
      <vt:lpstr>10B Maret 21</vt:lpstr>
      <vt:lpstr>Sheet1</vt:lpstr>
      <vt:lpstr>Kunj PEBRUARI 21</vt:lpstr>
      <vt:lpstr>Sheet2</vt:lpstr>
    </vt:vector>
  </TitlesOfParts>
  <Company>BAGUS TEKNIK pt.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GTX</dc:creator>
  <cp:lastModifiedBy>USER</cp:lastModifiedBy>
  <cp:lastPrinted>2017-05-06T01:44:27Z</cp:lastPrinted>
  <dcterms:created xsi:type="dcterms:W3CDTF">2017-04-17T01:37:21Z</dcterms:created>
  <dcterms:modified xsi:type="dcterms:W3CDTF">2021-06-26T07:40:06Z</dcterms:modified>
</cp:coreProperties>
</file>