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9\excel baru\"/>
    </mc:Choice>
  </mc:AlternateContent>
  <xr:revisionPtr revIDLastSave="0" documentId="8_{0D6F8B11-DD17-46B0-8D35-61B5447F4BA9}" xr6:coauthVersionLast="47" xr6:coauthVersionMax="47" xr10:uidLastSave="{00000000-0000-0000-0000-000000000000}"/>
  <bookViews>
    <workbookView xWindow="1100" yWindow="1100" windowWidth="14400" windowHeight="7350"/>
  </bookViews>
  <sheets>
    <sheet name="Page 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4" l="1"/>
  <c r="F26" i="4" s="1"/>
  <c r="C26" i="4"/>
  <c r="D26" i="4" s="1"/>
  <c r="E25" i="4"/>
  <c r="F25" i="4" s="1"/>
  <c r="C25" i="4"/>
  <c r="D25" i="4" s="1"/>
  <c r="E24" i="4"/>
  <c r="E27" i="4" s="1"/>
  <c r="F27" i="4" s="1"/>
  <c r="C24" i="4"/>
  <c r="G24" i="4" s="1"/>
  <c r="H24" i="4" s="1"/>
  <c r="E19" i="4"/>
  <c r="F18" i="4" s="1"/>
  <c r="C19" i="4"/>
  <c r="G19" i="4" s="1"/>
  <c r="H19" i="4" s="1"/>
  <c r="G18" i="4"/>
  <c r="H18" i="4" s="1"/>
  <c r="G17" i="4"/>
  <c r="H17" i="4" s="1"/>
  <c r="D17" i="4"/>
  <c r="G16" i="4"/>
  <c r="H16" i="4" s="1"/>
  <c r="G15" i="4"/>
  <c r="H15" i="4" s="1"/>
  <c r="D15" i="4"/>
  <c r="G14" i="4"/>
  <c r="H14" i="4" s="1"/>
  <c r="G13" i="4"/>
  <c r="H13" i="4" s="1"/>
  <c r="D13" i="4"/>
  <c r="G12" i="4"/>
  <c r="H12" i="4" s="1"/>
  <c r="G11" i="4"/>
  <c r="H11" i="4" s="1"/>
  <c r="D11" i="4"/>
  <c r="G10" i="4"/>
  <c r="H10" i="4" s="1"/>
  <c r="G9" i="4"/>
  <c r="H9" i="4" s="1"/>
  <c r="D9" i="4"/>
  <c r="G8" i="4"/>
  <c r="H8" i="4" s="1"/>
  <c r="G7" i="4"/>
  <c r="H7" i="4" s="1"/>
  <c r="D7" i="4"/>
  <c r="G6" i="4"/>
  <c r="H6" i="4" s="1"/>
  <c r="G5" i="4"/>
  <c r="H5" i="4" s="1"/>
  <c r="D5" i="4"/>
  <c r="G4" i="4"/>
  <c r="H4" i="4" s="1"/>
  <c r="D4" i="4"/>
  <c r="G3" i="4"/>
  <c r="H3" i="4" s="1"/>
  <c r="D3" i="4"/>
  <c r="E19" i="3"/>
  <c r="D19" i="3"/>
  <c r="C19" i="3"/>
  <c r="F19" i="3" s="1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E29" i="2"/>
  <c r="E28" i="2"/>
  <c r="E30" i="2" s="1"/>
  <c r="G25" i="2"/>
  <c r="G24" i="2"/>
  <c r="G23" i="2"/>
  <c r="C23" i="2"/>
  <c r="C22" i="2"/>
  <c r="C24" i="2" s="1"/>
  <c r="E19" i="2"/>
  <c r="F19" i="2" s="1"/>
  <c r="C19" i="2"/>
  <c r="D19" i="2" s="1"/>
  <c r="G18" i="2"/>
  <c r="D18" i="2"/>
  <c r="G17" i="2"/>
  <c r="G16" i="2"/>
  <c r="D16" i="2"/>
  <c r="G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G5" i="2"/>
  <c r="D5" i="2"/>
  <c r="G4" i="2"/>
  <c r="D4" i="2"/>
  <c r="G3" i="2"/>
  <c r="D3" i="2"/>
  <c r="H17" i="2" l="1"/>
  <c r="H3" i="2"/>
  <c r="G26" i="4"/>
  <c r="H26" i="4" s="1"/>
  <c r="G19" i="2"/>
  <c r="H19" i="2" s="1"/>
  <c r="F4" i="2"/>
  <c r="F6" i="2"/>
  <c r="F8" i="2"/>
  <c r="F10" i="2"/>
  <c r="F12" i="2"/>
  <c r="F14" i="2"/>
  <c r="F16" i="2"/>
  <c r="F18" i="2"/>
  <c r="D24" i="4"/>
  <c r="G25" i="4"/>
  <c r="H25" i="4" s="1"/>
  <c r="C27" i="4"/>
  <c r="F3" i="4"/>
  <c r="F5" i="4"/>
  <c r="F7" i="4"/>
  <c r="F9" i="4"/>
  <c r="F11" i="4"/>
  <c r="F13" i="4"/>
  <c r="F15" i="4"/>
  <c r="F17" i="4"/>
  <c r="D19" i="4"/>
  <c r="F24" i="4"/>
  <c r="D15" i="2"/>
  <c r="D17" i="2"/>
  <c r="F3" i="2"/>
  <c r="F5" i="2"/>
  <c r="F7" i="2"/>
  <c r="F9" i="2"/>
  <c r="F11" i="2"/>
  <c r="F13" i="2"/>
  <c r="F15" i="2"/>
  <c r="F17" i="2"/>
  <c r="F19" i="4"/>
  <c r="D6" i="4"/>
  <c r="D8" i="4"/>
  <c r="D10" i="4"/>
  <c r="D12" i="4"/>
  <c r="D14" i="4"/>
  <c r="D16" i="4"/>
  <c r="D18" i="4"/>
  <c r="F4" i="4"/>
  <c r="F6" i="4"/>
  <c r="F8" i="4"/>
  <c r="F10" i="4"/>
  <c r="F12" i="4"/>
  <c r="F14" i="4"/>
  <c r="F16" i="4"/>
  <c r="H7" i="2" l="1"/>
  <c r="H6" i="2"/>
  <c r="H18" i="2"/>
  <c r="H8" i="2"/>
  <c r="E31" i="2"/>
  <c r="G27" i="4"/>
  <c r="H27" i="4" s="1"/>
  <c r="D27" i="4"/>
  <c r="H16" i="2"/>
  <c r="H9" i="2"/>
  <c r="E24" i="2"/>
  <c r="H4" i="2"/>
  <c r="H14" i="2"/>
  <c r="G26" i="2"/>
  <c r="H15" i="2"/>
  <c r="H12" i="2"/>
  <c r="H10" i="2"/>
  <c r="H13" i="2"/>
  <c r="H11" i="2"/>
  <c r="H5" i="2"/>
</calcChain>
</file>

<file path=xl/sharedStrings.xml><?xml version="1.0" encoding="utf-8"?>
<sst xmlns="http://schemas.openxmlformats.org/spreadsheetml/2006/main" count="270" uniqueCount="57">
  <si>
    <t>Laporan Jumlah Penduduk Berdasarkan Kelompok Umur per Kabupaten/Kota</t>
  </si>
  <si>
    <t/>
  </si>
  <si>
    <t>No</t>
  </si>
  <si>
    <t>Kabupaten/Kota</t>
  </si>
  <si>
    <t>0-4</t>
  </si>
  <si>
    <t>5-9</t>
  </si>
  <si>
    <t>10-14</t>
  </si>
  <si>
    <t>Kode</t>
  </si>
  <si>
    <t>Nama</t>
  </si>
  <si>
    <t>Pria</t>
  </si>
  <si>
    <t>Wanita</t>
  </si>
  <si>
    <t>Jumlah</t>
  </si>
  <si>
    <t>%</t>
  </si>
  <si>
    <t>1</t>
  </si>
  <si>
    <t>33.03</t>
  </si>
  <si>
    <t>PURBALINGGA</t>
  </si>
  <si>
    <t>7,11%</t>
  </si>
  <si>
    <t>8,04%</t>
  </si>
  <si>
    <t>7,94%</t>
  </si>
  <si>
    <t>Jumlah Total</t>
  </si>
  <si>
    <t>15-19</t>
  </si>
  <si>
    <t>20-24</t>
  </si>
  <si>
    <t>25-29</t>
  </si>
  <si>
    <t>6,36%</t>
  </si>
  <si>
    <t>7,92%</t>
  </si>
  <si>
    <t>7,87%</t>
  </si>
  <si>
    <t>30-34</t>
  </si>
  <si>
    <t>35-39</t>
  </si>
  <si>
    <t>40-44</t>
  </si>
  <si>
    <t>7,49%</t>
  </si>
  <si>
    <t>8,16%</t>
  </si>
  <si>
    <t>7,52%</t>
  </si>
  <si>
    <t>45-49</t>
  </si>
  <si>
    <t>50-54</t>
  </si>
  <si>
    <t>55-59</t>
  </si>
  <si>
    <t>6,8%</t>
  </si>
  <si>
    <t>6,01%</t>
  </si>
  <si>
    <t>5,41%</t>
  </si>
  <si>
    <t>60-64</t>
  </si>
  <si>
    <t>65-69</t>
  </si>
  <si>
    <t>70-74</t>
  </si>
  <si>
    <t>4,16%</t>
  </si>
  <si>
    <t>3,41%</t>
  </si>
  <si>
    <t>2,37%</t>
  </si>
  <si>
    <t>&gt;= 75</t>
  </si>
  <si>
    <t>Kab./Kota</t>
  </si>
  <si>
    <t>3,46%</t>
  </si>
  <si>
    <t>100%</t>
  </si>
  <si>
    <t>Kelompok Umur</t>
  </si>
  <si>
    <t>Laki-Laki</t>
  </si>
  <si>
    <t>Perempuan</t>
  </si>
  <si>
    <t>n</t>
  </si>
  <si>
    <t>&gt;=75</t>
  </si>
  <si>
    <t>Rasio Jenis Kelamin</t>
  </si>
  <si>
    <t>0-14</t>
  </si>
  <si>
    <t>15-64</t>
  </si>
  <si>
    <t>&gt;64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</si>
</sst>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"/>
      <name val="Calibri"/>
    </font>
    <font>
      <b/>
      <sz val="10"/>
      <color indexed="8"/>
      <name val="Calibri"/>
    </font>
    <font>
      <b/>
      <sz val="9"/>
      <color indexed="8"/>
      <name val="Calibri"/>
    </font>
    <font>
      <sz val="10"/>
      <color indexed="8"/>
      <name val="Calibri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b/>
      <sz val="14"/>
      <color indexed="8"/>
      <name val="Calibri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24" fillId="33" borderId="0" xfId="0" applyNumberFormat="1" applyFont="1" applyFill="1" applyBorder="1" applyAlignment="1" applyProtection="1">
      <alignment horizontal="center" vertical="top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0" fillId="34" borderId="13" xfId="0" applyNumberFormat="1" applyFont="1" applyFill="1" applyBorder="1" applyAlignment="1" applyProtection="1">
      <alignment horizontal="left" vertical="center" wrapText="1"/>
    </xf>
    <xf numFmtId="0" fontId="21" fillId="35" borderId="10" xfId="0" applyNumberFormat="1" applyFont="1" applyFill="1" applyBorder="1" applyAlignment="1" applyProtection="1">
      <alignment horizontal="center" vertical="center" wrapText="1"/>
    </xf>
    <xf numFmtId="0" fontId="21" fillId="35" borderId="14" xfId="0" applyNumberFormat="1" applyFont="1" applyFill="1" applyBorder="1" applyAlignment="1" applyProtection="1">
      <alignment horizontal="center" vertical="center" wrapText="1"/>
    </xf>
    <xf numFmtId="0" fontId="21" fillId="35" borderId="15" xfId="0" applyNumberFormat="1" applyFont="1" applyFill="1" applyBorder="1" applyAlignment="1" applyProtection="1">
      <alignment horizontal="center" vertical="center" wrapText="1"/>
    </xf>
    <xf numFmtId="0" fontId="21" fillId="35" borderId="11" xfId="0" applyNumberFormat="1" applyFont="1" applyFill="1" applyBorder="1" applyAlignment="1" applyProtection="1">
      <alignment horizontal="center" vertical="center" wrapText="1"/>
    </xf>
    <xf numFmtId="0" fontId="21" fillId="35" borderId="12" xfId="0" applyNumberFormat="1" applyFont="1" applyFill="1" applyBorder="1" applyAlignment="1" applyProtection="1">
      <alignment horizontal="center" vertical="center" wrapText="1"/>
    </xf>
    <xf numFmtId="0" fontId="18" fillId="36" borderId="10" xfId="0" applyNumberFormat="1" applyFont="1" applyFill="1" applyBorder="1" applyAlignment="1" applyProtection="1">
      <alignment horizontal="center" vertical="center" wrapText="1"/>
    </xf>
    <xf numFmtId="0" fontId="18" fillId="36" borderId="11" xfId="0" applyNumberFormat="1" applyFont="1" applyFill="1" applyBorder="1" applyAlignment="1" applyProtection="1">
      <alignment horizontal="center" vertical="center" wrapText="1"/>
    </xf>
    <xf numFmtId="0" fontId="18" fillId="36" borderId="12" xfId="0" applyNumberFormat="1" applyFont="1" applyFill="1" applyBorder="1" applyAlignment="1" applyProtection="1">
      <alignment horizontal="center" vertical="center" wrapText="1"/>
    </xf>
    <xf numFmtId="0" fontId="18" fillId="36" borderId="13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right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left" vertical="center" wrapText="1"/>
    </xf>
    <xf numFmtId="3" fontId="18" fillId="33" borderId="10" xfId="0" applyNumberFormat="1" applyFont="1" applyFill="1" applyBorder="1" applyAlignment="1" applyProtection="1">
      <alignment horizontal="right" vertical="center" wrapText="1"/>
    </xf>
    <xf numFmtId="4" fontId="18" fillId="33" borderId="10" xfId="0" applyNumberFormat="1" applyFont="1" applyFill="1" applyBorder="1" applyAlignment="1" applyProtection="1">
      <alignment horizontal="right" vertical="center" wrapText="1"/>
    </xf>
    <xf numFmtId="0" fontId="19" fillId="35" borderId="11" xfId="0" applyNumberFormat="1" applyFont="1" applyFill="1" applyBorder="1" applyAlignment="1" applyProtection="1">
      <alignment horizontal="right" vertical="center" wrapText="1"/>
    </xf>
    <xf numFmtId="0" fontId="19" fillId="35" borderId="12" xfId="0" applyNumberFormat="1" applyFont="1" applyFill="1" applyBorder="1" applyAlignment="1" applyProtection="1">
      <alignment horizontal="right" vertical="center" wrapText="1"/>
    </xf>
    <xf numFmtId="0" fontId="19" fillId="35" borderId="13" xfId="0" applyNumberFormat="1" applyFont="1" applyFill="1" applyBorder="1" applyAlignment="1" applyProtection="1">
      <alignment horizontal="right" vertical="center" wrapText="1"/>
    </xf>
    <xf numFmtId="3" fontId="19" fillId="36" borderId="10" xfId="0" applyNumberFormat="1" applyFont="1" applyFill="1" applyBorder="1" applyAlignment="1" applyProtection="1">
      <alignment horizontal="right" vertical="center" wrapText="1"/>
    </xf>
    <xf numFmtId="4" fontId="20" fillId="37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center" vertical="center" wrapText="1"/>
    </xf>
    <xf numFmtId="0" fontId="18" fillId="38" borderId="12" xfId="0" applyNumberFormat="1" applyFont="1" applyFill="1" applyBorder="1" applyAlignment="1" applyProtection="1">
      <alignment horizontal="center" vertical="center" wrapText="1"/>
    </xf>
    <xf numFmtId="0" fontId="18" fillId="38" borderId="13" xfId="0" applyNumberFormat="1" applyFont="1" applyFill="1" applyBorder="1" applyAlignment="1" applyProtection="1">
      <alignment horizontal="center" vertical="center" wrapText="1"/>
    </xf>
    <xf numFmtId="3" fontId="18" fillId="33" borderId="11" xfId="0" applyNumberFormat="1" applyFont="1" applyFill="1" applyBorder="1" applyAlignment="1" applyProtection="1">
      <alignment horizontal="right" vertical="center" wrapText="1"/>
    </xf>
    <xf numFmtId="3" fontId="18" fillId="33" borderId="12" xfId="0" applyNumberFormat="1" applyFont="1" applyFill="1" applyBorder="1" applyAlignment="1" applyProtection="1">
      <alignment horizontal="right" vertical="center" wrapText="1"/>
    </xf>
    <xf numFmtId="4" fontId="18" fillId="33" borderId="11" xfId="0" applyNumberFormat="1" applyFont="1" applyFill="1" applyBorder="1" applyAlignment="1" applyProtection="1">
      <alignment horizontal="right" vertical="center" wrapText="1"/>
    </xf>
    <xf numFmtId="4" fontId="18" fillId="33" borderId="12" xfId="0" applyNumberFormat="1" applyFont="1" applyFill="1" applyBorder="1" applyAlignment="1" applyProtection="1">
      <alignment horizontal="right" vertical="center" wrapText="1"/>
    </xf>
    <xf numFmtId="3" fontId="19" fillId="38" borderId="11" xfId="0" applyNumberFormat="1" applyFont="1" applyFill="1" applyBorder="1" applyAlignment="1" applyProtection="1">
      <alignment horizontal="right" vertical="center" wrapText="1"/>
    </xf>
    <xf numFmtId="3" fontId="19" fillId="38" borderId="12" xfId="0" applyNumberFormat="1" applyFont="1" applyFill="1" applyBorder="1" applyAlignment="1" applyProtection="1">
      <alignment horizontal="right" vertical="center" wrapText="1"/>
    </xf>
    <xf numFmtId="4" fontId="20" fillId="37" borderId="11" xfId="0" applyNumberFormat="1" applyFont="1" applyFill="1" applyBorder="1" applyAlignment="1" applyProtection="1">
      <alignment horizontal="right" vertical="center" wrapText="1"/>
    </xf>
    <xf numFmtId="4" fontId="20" fillId="37" borderId="12" xfId="0" applyNumberFormat="1" applyFont="1" applyFill="1" applyBorder="1" applyAlignment="1" applyProtection="1">
      <alignment horizontal="right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39" borderId="17" xfId="0" applyFont="1" applyFill="1" applyBorder="1" applyAlignment="1">
      <alignment horizontal="center" vertical="center"/>
    </xf>
    <xf numFmtId="0" fontId="23" fillId="39" borderId="18" xfId="0" applyFont="1" applyFill="1" applyBorder="1" applyAlignment="1">
      <alignment horizontal="center" vertical="center"/>
    </xf>
    <xf numFmtId="0" fontId="23" fillId="40" borderId="16" xfId="0" applyFont="1" applyFill="1" applyBorder="1" applyAlignment="1">
      <alignment horizontal="center"/>
    </xf>
    <xf numFmtId="0" fontId="23" fillId="40" borderId="20" xfId="0" applyFont="1" applyFill="1" applyBorder="1" applyAlignment="1">
      <alignment horizontal="center"/>
    </xf>
    <xf numFmtId="0" fontId="23" fillId="40" borderId="21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49" fontId="23" fillId="0" borderId="16" xfId="0" applyNumberFormat="1" applyFont="1" applyBorder="1" applyAlignment="1">
      <alignment horizontal="center"/>
    </xf>
    <xf numFmtId="3" fontId="23" fillId="33" borderId="16" xfId="0" applyNumberFormat="1" applyFont="1" applyFill="1" applyBorder="1" applyAlignment="1" applyProtection="1">
      <alignment horizontal="center" vertical="center" wrapText="1"/>
    </xf>
    <xf numFmtId="10" fontId="23" fillId="33" borderId="16" xfId="1" applyNumberFormat="1" applyFont="1" applyFill="1" applyBorder="1" applyAlignment="1" applyProtection="1">
      <alignment horizontal="center" vertical="center" wrapText="1"/>
    </xf>
    <xf numFmtId="10" fontId="23" fillId="0" borderId="16" xfId="1" applyNumberFormat="1" applyFont="1" applyBorder="1" applyAlignment="1">
      <alignment horizontal="center"/>
    </xf>
    <xf numFmtId="3" fontId="23" fillId="0" borderId="16" xfId="0" applyNumberFormat="1" applyFont="1" applyBorder="1" applyAlignment="1">
      <alignment horizontal="center"/>
    </xf>
    <xf numFmtId="0" fontId="22" fillId="39" borderId="20" xfId="0" applyFont="1" applyFill="1" applyBorder="1" applyAlignment="1">
      <alignment horizontal="center"/>
    </xf>
    <xf numFmtId="0" fontId="22" fillId="39" borderId="21" xfId="0" applyFont="1" applyFill="1" applyBorder="1" applyAlignment="1">
      <alignment horizontal="center"/>
    </xf>
    <xf numFmtId="3" fontId="22" fillId="39" borderId="16" xfId="0" applyNumberFormat="1" applyFont="1" applyFill="1" applyBorder="1" applyAlignment="1">
      <alignment horizontal="center"/>
    </xf>
    <xf numFmtId="10" fontId="22" fillId="39" borderId="16" xfId="1" applyNumberFormat="1" applyFont="1" applyFill="1" applyBorder="1" applyAlignment="1" applyProtection="1">
      <alignment horizontal="center" vertical="center" wrapText="1"/>
    </xf>
    <xf numFmtId="10" fontId="22" fillId="39" borderId="16" xfId="1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10" fontId="23" fillId="0" borderId="0" xfId="1" applyNumberFormat="1" applyFont="1" applyAlignment="1">
      <alignment horizontal="center"/>
    </xf>
    <xf numFmtId="0" fontId="23" fillId="40" borderId="17" xfId="0" applyFont="1" applyFill="1" applyBorder="1" applyAlignment="1">
      <alignment horizontal="center" vertical="center"/>
    </xf>
    <xf numFmtId="0" fontId="23" fillId="40" borderId="18" xfId="0" applyFont="1" applyFill="1" applyBorder="1" applyAlignment="1">
      <alignment horizontal="center" vertical="center"/>
    </xf>
    <xf numFmtId="0" fontId="23" fillId="40" borderId="19" xfId="0" applyFont="1" applyFill="1" applyBorder="1" applyAlignment="1">
      <alignment horizontal="center" wrapText="1"/>
    </xf>
    <xf numFmtId="1" fontId="23" fillId="0" borderId="16" xfId="0" applyNumberFormat="1" applyFont="1" applyBorder="1" applyAlignment="1">
      <alignment horizontal="center"/>
    </xf>
    <xf numFmtId="1" fontId="22" fillId="39" borderId="16" xfId="0" applyNumberFormat="1" applyFont="1" applyFill="1" applyBorder="1" applyAlignment="1">
      <alignment horizontal="center"/>
    </xf>
    <xf numFmtId="3" fontId="22" fillId="39" borderId="16" xfId="0" applyNumberFormat="1" applyFont="1" applyFill="1" applyBorder="1" applyAlignment="1">
      <alignment horizontal="center" vertical="center"/>
    </xf>
    <xf numFmtId="10" fontId="22" fillId="39" borderId="16" xfId="1" applyNumberFormat="1" applyFont="1" applyFill="1" applyBorder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19" workbookViewId="0">
      <selection activeCell="D35" sqref="D35:E35"/>
    </sheetView>
  </sheetViews>
  <sheetFormatPr defaultRowHeight="15" customHeight="1" x14ac:dyDescent="0.35"/>
  <cols>
    <col min="1" max="1" width="5.08984375" customWidth="1"/>
    <col min="2" max="2" width="8.08984375" customWidth="1"/>
    <col min="3" max="3" width="21" customWidth="1"/>
    <col min="4" max="6" width="10" customWidth="1"/>
    <col min="7" max="7" width="7" customWidth="1"/>
    <col min="8" max="10" width="10" customWidth="1"/>
    <col min="11" max="11" width="7" customWidth="1"/>
    <col min="12" max="14" width="10" customWidth="1"/>
    <col min="15" max="15" width="7" customWidth="1"/>
  </cols>
  <sheetData>
    <row r="1" spans="1:15" ht="16.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9.25" customHeight="1" x14ac:dyDescent="0.35">
      <c r="A2" s="2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"/>
    </row>
    <row r="3" spans="1:15" ht="13.75" customHeight="1" x14ac:dyDescent="0.35">
      <c r="A3" s="6" t="s">
        <v>2</v>
      </c>
      <c r="B3" s="8" t="s">
        <v>3</v>
      </c>
      <c r="C3" s="9"/>
      <c r="D3" s="11" t="s">
        <v>4</v>
      </c>
      <c r="E3" s="13"/>
      <c r="F3" s="13"/>
      <c r="G3" s="12"/>
      <c r="H3" s="11" t="s">
        <v>5</v>
      </c>
      <c r="I3" s="13"/>
      <c r="J3" s="13"/>
      <c r="K3" s="12"/>
      <c r="L3" s="11" t="s">
        <v>6</v>
      </c>
      <c r="M3" s="13"/>
      <c r="N3" s="13"/>
      <c r="O3" s="12"/>
    </row>
    <row r="4" spans="1:15" ht="13.75" customHeight="1" x14ac:dyDescent="0.3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9</v>
      </c>
      <c r="M4" s="10" t="s">
        <v>10</v>
      </c>
      <c r="N4" s="10" t="s">
        <v>11</v>
      </c>
      <c r="O4" s="10" t="s">
        <v>12</v>
      </c>
    </row>
    <row r="5" spans="1:15" ht="13.75" customHeight="1" x14ac:dyDescent="0.35">
      <c r="A5" s="14" t="s">
        <v>13</v>
      </c>
      <c r="B5" s="15" t="s">
        <v>14</v>
      </c>
      <c r="C5" s="16" t="s">
        <v>15</v>
      </c>
      <c r="D5" s="17">
        <v>36884</v>
      </c>
      <c r="E5" s="17">
        <v>34466</v>
      </c>
      <c r="F5" s="17">
        <v>71350</v>
      </c>
      <c r="G5" s="18" t="s">
        <v>16</v>
      </c>
      <c r="H5" s="17">
        <v>41661</v>
      </c>
      <c r="I5" s="17">
        <v>39002</v>
      </c>
      <c r="J5" s="17">
        <v>80663</v>
      </c>
      <c r="K5" s="18" t="s">
        <v>17</v>
      </c>
      <c r="L5" s="17">
        <v>41083</v>
      </c>
      <c r="M5" s="17">
        <v>38535</v>
      </c>
      <c r="N5" s="17">
        <v>79618</v>
      </c>
      <c r="O5" s="18" t="s">
        <v>18</v>
      </c>
    </row>
    <row r="6" spans="1:15" ht="22" customHeight="1" x14ac:dyDescent="0.35">
      <c r="A6" s="19" t="s">
        <v>19</v>
      </c>
      <c r="B6" s="21"/>
      <c r="C6" s="20"/>
      <c r="D6" s="22">
        <v>36884</v>
      </c>
      <c r="E6" s="22">
        <v>34466</v>
      </c>
      <c r="F6" s="22">
        <v>71350</v>
      </c>
      <c r="G6" s="23" t="s">
        <v>16</v>
      </c>
      <c r="H6" s="22">
        <v>41661</v>
      </c>
      <c r="I6" s="22">
        <v>39002</v>
      </c>
      <c r="J6" s="22">
        <v>80663</v>
      </c>
      <c r="K6" s="23" t="s">
        <v>17</v>
      </c>
      <c r="L6" s="22">
        <v>41083</v>
      </c>
      <c r="M6" s="22">
        <v>38535</v>
      </c>
      <c r="N6" s="22">
        <v>79618</v>
      </c>
      <c r="O6" s="23" t="s">
        <v>18</v>
      </c>
    </row>
    <row r="7" spans="1:15" ht="16.5" customHeight="1" x14ac:dyDescent="0.35">
      <c r="A7" s="1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9.25" customHeight="1" x14ac:dyDescent="0.35">
      <c r="A8" s="2" t="s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3"/>
    </row>
    <row r="9" spans="1:15" ht="13.75" customHeight="1" x14ac:dyDescent="0.35">
      <c r="A9" s="6" t="s">
        <v>2</v>
      </c>
      <c r="B9" s="8" t="s">
        <v>3</v>
      </c>
      <c r="C9" s="9"/>
      <c r="D9" s="11" t="s">
        <v>20</v>
      </c>
      <c r="E9" s="13"/>
      <c r="F9" s="13"/>
      <c r="G9" s="12"/>
      <c r="H9" s="11" t="s">
        <v>21</v>
      </c>
      <c r="I9" s="13"/>
      <c r="J9" s="13"/>
      <c r="K9" s="12"/>
      <c r="L9" s="11" t="s">
        <v>22</v>
      </c>
      <c r="M9" s="13"/>
      <c r="N9" s="13"/>
      <c r="O9" s="12"/>
    </row>
    <row r="10" spans="1:15" ht="13.75" customHeight="1" x14ac:dyDescent="0.35">
      <c r="A10" s="7"/>
      <c r="B10" s="5" t="s">
        <v>7</v>
      </c>
      <c r="C10" s="5" t="s">
        <v>8</v>
      </c>
      <c r="D10" s="10" t="s">
        <v>9</v>
      </c>
      <c r="E10" s="10" t="s">
        <v>10</v>
      </c>
      <c r="F10" s="10" t="s">
        <v>11</v>
      </c>
      <c r="G10" s="10" t="s">
        <v>12</v>
      </c>
      <c r="H10" s="10" t="s">
        <v>9</v>
      </c>
      <c r="I10" s="10" t="s">
        <v>10</v>
      </c>
      <c r="J10" s="10" t="s">
        <v>11</v>
      </c>
      <c r="K10" s="10" t="s">
        <v>12</v>
      </c>
      <c r="L10" s="10" t="s">
        <v>9</v>
      </c>
      <c r="M10" s="10" t="s">
        <v>10</v>
      </c>
      <c r="N10" s="10" t="s">
        <v>11</v>
      </c>
      <c r="O10" s="10" t="s">
        <v>12</v>
      </c>
    </row>
    <row r="11" spans="1:15" ht="13.75" customHeight="1" x14ac:dyDescent="0.35">
      <c r="A11" s="14" t="s">
        <v>13</v>
      </c>
      <c r="B11" s="15" t="s">
        <v>14</v>
      </c>
      <c r="C11" s="16" t="s">
        <v>15</v>
      </c>
      <c r="D11" s="17">
        <v>32188</v>
      </c>
      <c r="E11" s="17">
        <v>31611</v>
      </c>
      <c r="F11" s="17">
        <v>63799</v>
      </c>
      <c r="G11" s="18" t="s">
        <v>23</v>
      </c>
      <c r="H11" s="17">
        <v>40440</v>
      </c>
      <c r="I11" s="17">
        <v>39049</v>
      </c>
      <c r="J11" s="17">
        <v>79489</v>
      </c>
      <c r="K11" s="18" t="s">
        <v>24</v>
      </c>
      <c r="L11" s="17">
        <v>40516</v>
      </c>
      <c r="M11" s="17">
        <v>38424</v>
      </c>
      <c r="N11" s="17">
        <v>78940</v>
      </c>
      <c r="O11" s="18" t="s">
        <v>25</v>
      </c>
    </row>
    <row r="12" spans="1:15" ht="22" customHeight="1" x14ac:dyDescent="0.35">
      <c r="A12" s="19" t="s">
        <v>19</v>
      </c>
      <c r="B12" s="21"/>
      <c r="C12" s="20"/>
      <c r="D12" s="22">
        <v>32188</v>
      </c>
      <c r="E12" s="22">
        <v>31611</v>
      </c>
      <c r="F12" s="22">
        <v>63799</v>
      </c>
      <c r="G12" s="23" t="s">
        <v>23</v>
      </c>
      <c r="H12" s="22">
        <v>40440</v>
      </c>
      <c r="I12" s="22">
        <v>39049</v>
      </c>
      <c r="J12" s="22">
        <v>79489</v>
      </c>
      <c r="K12" s="23" t="s">
        <v>24</v>
      </c>
      <c r="L12" s="22">
        <v>40516</v>
      </c>
      <c r="M12" s="22">
        <v>38424</v>
      </c>
      <c r="N12" s="22">
        <v>78940</v>
      </c>
      <c r="O12" s="23" t="s">
        <v>25</v>
      </c>
    </row>
    <row r="13" spans="1:15" ht="16.5" customHeight="1" x14ac:dyDescent="0.35">
      <c r="A13" s="1" t="s">
        <v>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9.25" customHeight="1" x14ac:dyDescent="0.35">
      <c r="A14" s="2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3"/>
    </row>
    <row r="15" spans="1:15" ht="13.75" customHeight="1" x14ac:dyDescent="0.35">
      <c r="A15" s="6" t="s">
        <v>2</v>
      </c>
      <c r="B15" s="8" t="s">
        <v>3</v>
      </c>
      <c r="C15" s="9"/>
      <c r="D15" s="11" t="s">
        <v>26</v>
      </c>
      <c r="E15" s="13"/>
      <c r="F15" s="13"/>
      <c r="G15" s="12"/>
      <c r="H15" s="11" t="s">
        <v>27</v>
      </c>
      <c r="I15" s="13"/>
      <c r="J15" s="13"/>
      <c r="K15" s="12"/>
      <c r="L15" s="11" t="s">
        <v>28</v>
      </c>
      <c r="M15" s="13"/>
      <c r="N15" s="13"/>
      <c r="O15" s="12"/>
    </row>
    <row r="16" spans="1:15" ht="13.75" customHeight="1" x14ac:dyDescent="0.35">
      <c r="A16" s="7"/>
      <c r="B16" s="5" t="s">
        <v>7</v>
      </c>
      <c r="C16" s="5" t="s">
        <v>8</v>
      </c>
      <c r="D16" s="10" t="s">
        <v>9</v>
      </c>
      <c r="E16" s="10" t="s">
        <v>10</v>
      </c>
      <c r="F16" s="10" t="s">
        <v>11</v>
      </c>
      <c r="G16" s="10" t="s">
        <v>12</v>
      </c>
      <c r="H16" s="10" t="s">
        <v>9</v>
      </c>
      <c r="I16" s="10" t="s">
        <v>10</v>
      </c>
      <c r="J16" s="10" t="s">
        <v>11</v>
      </c>
      <c r="K16" s="10" t="s">
        <v>12</v>
      </c>
      <c r="L16" s="10" t="s">
        <v>9</v>
      </c>
      <c r="M16" s="10" t="s">
        <v>10</v>
      </c>
      <c r="N16" s="10" t="s">
        <v>11</v>
      </c>
      <c r="O16" s="10" t="s">
        <v>12</v>
      </c>
    </row>
    <row r="17" spans="1:15" ht="13.75" customHeight="1" x14ac:dyDescent="0.35">
      <c r="A17" s="14" t="s">
        <v>13</v>
      </c>
      <c r="B17" s="15" t="s">
        <v>14</v>
      </c>
      <c r="C17" s="16" t="s">
        <v>15</v>
      </c>
      <c r="D17" s="17">
        <v>38538</v>
      </c>
      <c r="E17" s="17">
        <v>36560</v>
      </c>
      <c r="F17" s="17">
        <v>75098</v>
      </c>
      <c r="G17" s="18" t="s">
        <v>29</v>
      </c>
      <c r="H17" s="17">
        <v>41358</v>
      </c>
      <c r="I17" s="17">
        <v>40466</v>
      </c>
      <c r="J17" s="17">
        <v>81824</v>
      </c>
      <c r="K17" s="18" t="s">
        <v>30</v>
      </c>
      <c r="L17" s="17">
        <v>38114</v>
      </c>
      <c r="M17" s="17">
        <v>37362</v>
      </c>
      <c r="N17" s="17">
        <v>75476</v>
      </c>
      <c r="O17" s="18" t="s">
        <v>31</v>
      </c>
    </row>
    <row r="18" spans="1:15" ht="22" customHeight="1" x14ac:dyDescent="0.35">
      <c r="A18" s="19" t="s">
        <v>19</v>
      </c>
      <c r="B18" s="21"/>
      <c r="C18" s="20"/>
      <c r="D18" s="22">
        <v>38538</v>
      </c>
      <c r="E18" s="22">
        <v>36560</v>
      </c>
      <c r="F18" s="22">
        <v>75098</v>
      </c>
      <c r="G18" s="23" t="s">
        <v>29</v>
      </c>
      <c r="H18" s="22">
        <v>41358</v>
      </c>
      <c r="I18" s="22">
        <v>40466</v>
      </c>
      <c r="J18" s="22">
        <v>81824</v>
      </c>
      <c r="K18" s="23" t="s">
        <v>30</v>
      </c>
      <c r="L18" s="22">
        <v>38114</v>
      </c>
      <c r="M18" s="22">
        <v>37362</v>
      </c>
      <c r="N18" s="22">
        <v>75476</v>
      </c>
      <c r="O18" s="23" t="s">
        <v>31</v>
      </c>
    </row>
    <row r="19" spans="1:15" ht="16.5" customHeight="1" x14ac:dyDescent="0.3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9.25" customHeight="1" x14ac:dyDescent="0.35">
      <c r="A20" s="2" t="s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"/>
    </row>
    <row r="21" spans="1:15" ht="13.75" customHeight="1" x14ac:dyDescent="0.35">
      <c r="A21" s="6" t="s">
        <v>2</v>
      </c>
      <c r="B21" s="8" t="s">
        <v>3</v>
      </c>
      <c r="C21" s="9"/>
      <c r="D21" s="11" t="s">
        <v>32</v>
      </c>
      <c r="E21" s="13"/>
      <c r="F21" s="13"/>
      <c r="G21" s="12"/>
      <c r="H21" s="11" t="s">
        <v>33</v>
      </c>
      <c r="I21" s="13"/>
      <c r="J21" s="13"/>
      <c r="K21" s="12"/>
      <c r="L21" s="11" t="s">
        <v>34</v>
      </c>
      <c r="M21" s="13"/>
      <c r="N21" s="13"/>
      <c r="O21" s="12"/>
    </row>
    <row r="22" spans="1:15" ht="13.75" customHeight="1" x14ac:dyDescent="0.35">
      <c r="A22" s="7"/>
      <c r="B22" s="5" t="s">
        <v>7</v>
      </c>
      <c r="C22" s="5" t="s">
        <v>8</v>
      </c>
      <c r="D22" s="10" t="s">
        <v>9</v>
      </c>
      <c r="E22" s="10" t="s">
        <v>10</v>
      </c>
      <c r="F22" s="10" t="s">
        <v>11</v>
      </c>
      <c r="G22" s="10" t="s">
        <v>12</v>
      </c>
      <c r="H22" s="10" t="s">
        <v>9</v>
      </c>
      <c r="I22" s="10" t="s">
        <v>10</v>
      </c>
      <c r="J22" s="10" t="s">
        <v>11</v>
      </c>
      <c r="K22" s="10" t="s">
        <v>12</v>
      </c>
      <c r="L22" s="10" t="s">
        <v>9</v>
      </c>
      <c r="M22" s="10" t="s">
        <v>10</v>
      </c>
      <c r="N22" s="10" t="s">
        <v>11</v>
      </c>
      <c r="O22" s="10" t="s">
        <v>12</v>
      </c>
    </row>
    <row r="23" spans="1:15" ht="13.75" customHeight="1" x14ac:dyDescent="0.35">
      <c r="A23" s="14" t="s">
        <v>13</v>
      </c>
      <c r="B23" s="15" t="s">
        <v>14</v>
      </c>
      <c r="C23" s="16" t="s">
        <v>15</v>
      </c>
      <c r="D23" s="17">
        <v>34212</v>
      </c>
      <c r="E23" s="17">
        <v>33960</v>
      </c>
      <c r="F23" s="17">
        <v>68172</v>
      </c>
      <c r="G23" s="18" t="s">
        <v>35</v>
      </c>
      <c r="H23" s="17">
        <v>29427</v>
      </c>
      <c r="I23" s="17">
        <v>30836</v>
      </c>
      <c r="J23" s="17">
        <v>60263</v>
      </c>
      <c r="K23" s="18" t="s">
        <v>36</v>
      </c>
      <c r="L23" s="17">
        <v>26273</v>
      </c>
      <c r="M23" s="17">
        <v>27967</v>
      </c>
      <c r="N23" s="17">
        <v>54240</v>
      </c>
      <c r="O23" s="18" t="s">
        <v>37</v>
      </c>
    </row>
    <row r="24" spans="1:15" ht="22" customHeight="1" x14ac:dyDescent="0.35">
      <c r="A24" s="19" t="s">
        <v>19</v>
      </c>
      <c r="B24" s="21"/>
      <c r="C24" s="20"/>
      <c r="D24" s="22">
        <v>34212</v>
      </c>
      <c r="E24" s="22">
        <v>33960</v>
      </c>
      <c r="F24" s="22">
        <v>68172</v>
      </c>
      <c r="G24" s="23" t="s">
        <v>35</v>
      </c>
      <c r="H24" s="22">
        <v>29427</v>
      </c>
      <c r="I24" s="22">
        <v>30836</v>
      </c>
      <c r="J24" s="22">
        <v>60263</v>
      </c>
      <c r="K24" s="23" t="s">
        <v>36</v>
      </c>
      <c r="L24" s="22">
        <v>26273</v>
      </c>
      <c r="M24" s="22">
        <v>27967</v>
      </c>
      <c r="N24" s="22">
        <v>54240</v>
      </c>
      <c r="O24" s="23" t="s">
        <v>37</v>
      </c>
    </row>
    <row r="25" spans="1:15" ht="16.5" customHeight="1" x14ac:dyDescent="0.35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9.25" customHeight="1" x14ac:dyDescent="0.35">
      <c r="A26" s="2" t="s">
        <v>1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spans="1:15" ht="13.75" customHeight="1" x14ac:dyDescent="0.35">
      <c r="A27" s="6" t="s">
        <v>2</v>
      </c>
      <c r="B27" s="8" t="s">
        <v>3</v>
      </c>
      <c r="C27" s="9"/>
      <c r="D27" s="11" t="s">
        <v>38</v>
      </c>
      <c r="E27" s="13"/>
      <c r="F27" s="13"/>
      <c r="G27" s="12"/>
      <c r="H27" s="11" t="s">
        <v>39</v>
      </c>
      <c r="I27" s="13"/>
      <c r="J27" s="13"/>
      <c r="K27" s="12"/>
      <c r="L27" s="11" t="s">
        <v>40</v>
      </c>
      <c r="M27" s="13"/>
      <c r="N27" s="13"/>
      <c r="O27" s="12"/>
    </row>
    <row r="28" spans="1:15" ht="13.75" customHeight="1" x14ac:dyDescent="0.35">
      <c r="A28" s="7"/>
      <c r="B28" s="5" t="s">
        <v>7</v>
      </c>
      <c r="C28" s="5" t="s">
        <v>8</v>
      </c>
      <c r="D28" s="10" t="s">
        <v>9</v>
      </c>
      <c r="E28" s="10" t="s">
        <v>10</v>
      </c>
      <c r="F28" s="10" t="s">
        <v>11</v>
      </c>
      <c r="G28" s="10" t="s">
        <v>12</v>
      </c>
      <c r="H28" s="10" t="s">
        <v>9</v>
      </c>
      <c r="I28" s="10" t="s">
        <v>10</v>
      </c>
      <c r="J28" s="10" t="s">
        <v>11</v>
      </c>
      <c r="K28" s="10" t="s">
        <v>12</v>
      </c>
      <c r="L28" s="10" t="s">
        <v>9</v>
      </c>
      <c r="M28" s="10" t="s">
        <v>10</v>
      </c>
      <c r="N28" s="10" t="s">
        <v>11</v>
      </c>
      <c r="O28" s="10" t="s">
        <v>12</v>
      </c>
    </row>
    <row r="29" spans="1:15" ht="13.75" customHeight="1" x14ac:dyDescent="0.35">
      <c r="A29" s="14" t="s">
        <v>13</v>
      </c>
      <c r="B29" s="15" t="s">
        <v>14</v>
      </c>
      <c r="C29" s="16" t="s">
        <v>15</v>
      </c>
      <c r="D29" s="17">
        <v>20444</v>
      </c>
      <c r="E29" s="17">
        <v>21241</v>
      </c>
      <c r="F29" s="17">
        <v>41685</v>
      </c>
      <c r="G29" s="18" t="s">
        <v>41</v>
      </c>
      <c r="H29" s="17">
        <v>17418</v>
      </c>
      <c r="I29" s="17">
        <v>16778</v>
      </c>
      <c r="J29" s="17">
        <v>34196</v>
      </c>
      <c r="K29" s="18" t="s">
        <v>42</v>
      </c>
      <c r="L29" s="17">
        <v>11714</v>
      </c>
      <c r="M29" s="17">
        <v>12023</v>
      </c>
      <c r="N29" s="17">
        <v>23737</v>
      </c>
      <c r="O29" s="18" t="s">
        <v>43</v>
      </c>
    </row>
    <row r="30" spans="1:15" ht="22" customHeight="1" x14ac:dyDescent="0.35">
      <c r="A30" s="19" t="s">
        <v>19</v>
      </c>
      <c r="B30" s="21"/>
      <c r="C30" s="20"/>
      <c r="D30" s="22">
        <v>20444</v>
      </c>
      <c r="E30" s="22">
        <v>21241</v>
      </c>
      <c r="F30" s="22">
        <v>41685</v>
      </c>
      <c r="G30" s="23" t="s">
        <v>41</v>
      </c>
      <c r="H30" s="22">
        <v>17418</v>
      </c>
      <c r="I30" s="22">
        <v>16778</v>
      </c>
      <c r="J30" s="22">
        <v>34196</v>
      </c>
      <c r="K30" s="23" t="s">
        <v>42</v>
      </c>
      <c r="L30" s="22">
        <v>11714</v>
      </c>
      <c r="M30" s="22">
        <v>12023</v>
      </c>
      <c r="N30" s="22">
        <v>23737</v>
      </c>
      <c r="O30" s="23" t="s">
        <v>43</v>
      </c>
    </row>
    <row r="31" spans="1:15" ht="16.5" customHeight="1" x14ac:dyDescent="0.35">
      <c r="A31" s="1" t="s">
        <v>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9.25" customHeight="1" x14ac:dyDescent="0.35">
      <c r="A32" s="2" t="s">
        <v>1</v>
      </c>
      <c r="B32" s="4"/>
      <c r="C32" s="4"/>
      <c r="D32" s="4"/>
      <c r="E32" s="4"/>
      <c r="F32" s="4"/>
      <c r="G32" s="4"/>
      <c r="H32" s="4"/>
      <c r="I32" s="4"/>
      <c r="J32" s="4"/>
      <c r="K32" s="3"/>
    </row>
    <row r="33" spans="1:11" ht="13.75" customHeight="1" x14ac:dyDescent="0.35">
      <c r="A33" s="6" t="s">
        <v>2</v>
      </c>
      <c r="B33" s="8" t="s">
        <v>3</v>
      </c>
      <c r="C33" s="9"/>
      <c r="D33" s="11" t="s">
        <v>44</v>
      </c>
      <c r="E33" s="13"/>
      <c r="F33" s="13"/>
      <c r="G33" s="12"/>
      <c r="H33" s="24" t="s">
        <v>11</v>
      </c>
      <c r="I33" s="26"/>
      <c r="J33" s="26"/>
      <c r="K33" s="25"/>
    </row>
    <row r="34" spans="1:11" ht="13.75" customHeight="1" x14ac:dyDescent="0.35">
      <c r="A34" s="7"/>
      <c r="B34" s="5" t="s">
        <v>7</v>
      </c>
      <c r="C34" s="5" t="s">
        <v>8</v>
      </c>
      <c r="D34" s="10" t="s">
        <v>9</v>
      </c>
      <c r="E34" s="10" t="s">
        <v>10</v>
      </c>
      <c r="F34" s="10" t="s">
        <v>11</v>
      </c>
      <c r="G34" s="10" t="s">
        <v>12</v>
      </c>
      <c r="H34" s="24" t="s">
        <v>45</v>
      </c>
      <c r="I34" s="25"/>
      <c r="J34" s="24" t="s">
        <v>12</v>
      </c>
      <c r="K34" s="25"/>
    </row>
    <row r="35" spans="1:11" ht="13.75" customHeight="1" x14ac:dyDescent="0.35">
      <c r="A35" s="14" t="s">
        <v>13</v>
      </c>
      <c r="B35" s="15" t="s">
        <v>14</v>
      </c>
      <c r="C35" s="16" t="s">
        <v>15</v>
      </c>
      <c r="D35" s="17">
        <v>17766</v>
      </c>
      <c r="E35" s="17">
        <v>16930</v>
      </c>
      <c r="F35" s="17">
        <v>34696</v>
      </c>
      <c r="G35" s="18" t="s">
        <v>46</v>
      </c>
      <c r="H35" s="27">
        <v>1003246</v>
      </c>
      <c r="I35" s="28"/>
      <c r="J35" s="29" t="s">
        <v>47</v>
      </c>
      <c r="K35" s="30"/>
    </row>
    <row r="36" spans="1:11" ht="22" customHeight="1" x14ac:dyDescent="0.35">
      <c r="A36" s="19" t="s">
        <v>19</v>
      </c>
      <c r="B36" s="21"/>
      <c r="C36" s="20"/>
      <c r="D36" s="22">
        <v>17766</v>
      </c>
      <c r="E36" s="22">
        <v>16930</v>
      </c>
      <c r="F36" s="22">
        <v>34696</v>
      </c>
      <c r="G36" s="23" t="s">
        <v>46</v>
      </c>
      <c r="H36" s="31">
        <v>1003246</v>
      </c>
      <c r="I36" s="32"/>
      <c r="J36" s="33">
        <v>0</v>
      </c>
      <c r="K36" s="34"/>
    </row>
  </sheetData>
  <mergeCells count="53">
    <mergeCell ref="H35:I35"/>
    <mergeCell ref="J35:K35"/>
    <mergeCell ref="A36:C36"/>
    <mergeCell ref="H36:I36"/>
    <mergeCell ref="J36:K36"/>
    <mergeCell ref="A30:C30"/>
    <mergeCell ref="A31:O31"/>
    <mergeCell ref="A32:K32"/>
    <mergeCell ref="A33:A34"/>
    <mergeCell ref="B33:C33"/>
    <mergeCell ref="D33:G33"/>
    <mergeCell ref="H33:K33"/>
    <mergeCell ref="H34:I34"/>
    <mergeCell ref="J34:K34"/>
    <mergeCell ref="A24:C24"/>
    <mergeCell ref="A25:O25"/>
    <mergeCell ref="A26:O26"/>
    <mergeCell ref="A27:A28"/>
    <mergeCell ref="B27:C27"/>
    <mergeCell ref="D27:G27"/>
    <mergeCell ref="H27:K27"/>
    <mergeCell ref="L27:O27"/>
    <mergeCell ref="A18:C18"/>
    <mergeCell ref="A19:O19"/>
    <mergeCell ref="A20:O20"/>
    <mergeCell ref="A21:A22"/>
    <mergeCell ref="B21:C21"/>
    <mergeCell ref="D21:G21"/>
    <mergeCell ref="H21:K21"/>
    <mergeCell ref="L21:O21"/>
    <mergeCell ref="A12:C12"/>
    <mergeCell ref="A13:O13"/>
    <mergeCell ref="A14:O14"/>
    <mergeCell ref="A15:A16"/>
    <mergeCell ref="B15:C15"/>
    <mergeCell ref="D15:G15"/>
    <mergeCell ref="H15:K15"/>
    <mergeCell ref="L15:O15"/>
    <mergeCell ref="A6:C6"/>
    <mergeCell ref="A7:O7"/>
    <mergeCell ref="A8:O8"/>
    <mergeCell ref="A9:A10"/>
    <mergeCell ref="B9:C9"/>
    <mergeCell ref="D9:G9"/>
    <mergeCell ref="H9:K9"/>
    <mergeCell ref="L9:O9"/>
    <mergeCell ref="A1:O1"/>
    <mergeCell ref="A2:O2"/>
    <mergeCell ref="A3:A4"/>
    <mergeCell ref="B3:C3"/>
    <mergeCell ref="D3:G3"/>
    <mergeCell ref="H3:K3"/>
    <mergeCell ref="L3:O3"/>
  </mergeCells>
  <pageMargins left="0.75" right="0.75" top="0.75" bottom="0.75" header="0.5" footer="0.5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H19"/>
    </sheetView>
  </sheetViews>
  <sheetFormatPr defaultRowHeight="15.75" customHeight="1" x14ac:dyDescent="0.3"/>
  <cols>
    <col min="1" max="1" width="4.81640625" style="35" customWidth="1"/>
    <col min="2" max="2" width="16.90625" style="35" bestFit="1" customWidth="1"/>
    <col min="3" max="8" width="11.08984375" style="36" customWidth="1"/>
    <col min="9" max="16384" width="8.7265625" style="35"/>
  </cols>
  <sheetData>
    <row r="1" spans="1:8" ht="15.75" customHeight="1" x14ac:dyDescent="0.3">
      <c r="A1" s="37" t="s">
        <v>2</v>
      </c>
      <c r="B1" s="37" t="s">
        <v>48</v>
      </c>
      <c r="C1" s="40" t="s">
        <v>49</v>
      </c>
      <c r="D1" s="41"/>
      <c r="E1" s="40" t="s">
        <v>50</v>
      </c>
      <c r="F1" s="41"/>
      <c r="G1" s="40" t="s">
        <v>11</v>
      </c>
      <c r="H1" s="41"/>
    </row>
    <row r="2" spans="1:8" ht="15.75" customHeight="1" x14ac:dyDescent="0.3">
      <c r="A2" s="38"/>
      <c r="B2" s="38"/>
      <c r="C2" s="39" t="s">
        <v>51</v>
      </c>
      <c r="D2" s="39" t="s">
        <v>12</v>
      </c>
      <c r="E2" s="39" t="s">
        <v>51</v>
      </c>
      <c r="F2" s="39" t="s">
        <v>12</v>
      </c>
      <c r="G2" s="39" t="s">
        <v>51</v>
      </c>
      <c r="H2" s="39" t="s">
        <v>12</v>
      </c>
    </row>
    <row r="3" spans="1:8" ht="15.75" customHeight="1" x14ac:dyDescent="0.3">
      <c r="A3" s="42">
        <v>1</v>
      </c>
      <c r="B3" s="43" t="s">
        <v>4</v>
      </c>
      <c r="C3" s="44">
        <v>36884</v>
      </c>
      <c r="D3" s="45">
        <f t="shared" ref="D3:D19" si="0">C3/$C$19</f>
        <v>7.260115424891149E-2</v>
      </c>
      <c r="E3" s="44">
        <v>34466</v>
      </c>
      <c r="F3" s="46">
        <f t="shared" ref="F3:F19" si="1">E3/$E$19</f>
        <v>6.9598756083277799E-2</v>
      </c>
      <c r="G3" s="47">
        <f t="shared" ref="G3:G19" si="2">C3+E3</f>
        <v>71350</v>
      </c>
      <c r="H3" s="46">
        <f t="shared" ref="H3:H19" si="3">G3/$G$19</f>
        <v>7.111914724803288E-2</v>
      </c>
    </row>
    <row r="4" spans="1:8" ht="15.75" customHeight="1" x14ac:dyDescent="0.3">
      <c r="A4" s="42">
        <v>2</v>
      </c>
      <c r="B4" s="43" t="s">
        <v>5</v>
      </c>
      <c r="C4" s="44">
        <v>41661</v>
      </c>
      <c r="D4" s="45">
        <f t="shared" si="0"/>
        <v>8.2004031210386671E-2</v>
      </c>
      <c r="E4" s="44">
        <v>39002</v>
      </c>
      <c r="F4" s="46">
        <f t="shared" si="1"/>
        <v>7.8758506492195235E-2</v>
      </c>
      <c r="G4" s="47">
        <f t="shared" si="2"/>
        <v>80663</v>
      </c>
      <c r="H4" s="46">
        <f t="shared" si="3"/>
        <v>8.0402015059118107E-2</v>
      </c>
    </row>
    <row r="5" spans="1:8" ht="15.75" customHeight="1" x14ac:dyDescent="0.3">
      <c r="A5" s="42">
        <v>3</v>
      </c>
      <c r="B5" s="43" t="s">
        <v>6</v>
      </c>
      <c r="C5" s="44">
        <v>41083</v>
      </c>
      <c r="D5" s="45">
        <f t="shared" si="0"/>
        <v>8.0866316560243762E-2</v>
      </c>
      <c r="E5" s="44">
        <v>38535</v>
      </c>
      <c r="F5" s="46">
        <f t="shared" si="1"/>
        <v>7.7815472223905016E-2</v>
      </c>
      <c r="G5" s="47">
        <f t="shared" si="2"/>
        <v>79618</v>
      </c>
      <c r="H5" s="46">
        <f t="shared" si="3"/>
        <v>7.9360396154083843E-2</v>
      </c>
    </row>
    <row r="6" spans="1:8" ht="15.75" customHeight="1" x14ac:dyDescent="0.3">
      <c r="A6" s="42">
        <v>4</v>
      </c>
      <c r="B6" s="43" t="s">
        <v>20</v>
      </c>
      <c r="C6" s="44">
        <v>32188</v>
      </c>
      <c r="D6" s="45">
        <f t="shared" si="0"/>
        <v>6.3357714807612056E-2</v>
      </c>
      <c r="E6" s="44">
        <v>31611</v>
      </c>
      <c r="F6" s="46">
        <f t="shared" si="1"/>
        <v>6.3833525171139521E-2</v>
      </c>
      <c r="G6" s="47">
        <f t="shared" si="2"/>
        <v>63799</v>
      </c>
      <c r="H6" s="46">
        <f t="shared" si="3"/>
        <v>6.359257849022075E-2</v>
      </c>
    </row>
    <row r="7" spans="1:8" ht="15.75" customHeight="1" x14ac:dyDescent="0.3">
      <c r="A7" s="42">
        <v>5</v>
      </c>
      <c r="B7" s="43" t="s">
        <v>21</v>
      </c>
      <c r="C7" s="44">
        <v>40440</v>
      </c>
      <c r="D7" s="45">
        <f t="shared" si="0"/>
        <v>7.9600658221070944E-2</v>
      </c>
      <c r="E7" s="44">
        <v>39049</v>
      </c>
      <c r="F7" s="46">
        <f t="shared" si="1"/>
        <v>7.8853415722622722E-2</v>
      </c>
      <c r="G7" s="47">
        <f t="shared" si="2"/>
        <v>79489</v>
      </c>
      <c r="H7" s="46">
        <f t="shared" si="3"/>
        <v>7.9231813533271009E-2</v>
      </c>
    </row>
    <row r="8" spans="1:8" ht="15.75" customHeight="1" x14ac:dyDescent="0.3">
      <c r="A8" s="42">
        <v>6</v>
      </c>
      <c r="B8" s="43" t="s">
        <v>22</v>
      </c>
      <c r="C8" s="44">
        <v>40516</v>
      </c>
      <c r="D8" s="45">
        <f t="shared" si="0"/>
        <v>7.9750253919013608E-2</v>
      </c>
      <c r="E8" s="44">
        <v>38424</v>
      </c>
      <c r="F8" s="46">
        <f t="shared" si="1"/>
        <v>7.7591324892469865E-2</v>
      </c>
      <c r="G8" s="47">
        <f t="shared" si="2"/>
        <v>78940</v>
      </c>
      <c r="H8" s="46">
        <f t="shared" si="3"/>
        <v>7.868458982143961E-2</v>
      </c>
    </row>
    <row r="9" spans="1:8" ht="15.75" customHeight="1" x14ac:dyDescent="0.3">
      <c r="A9" s="42">
        <v>7</v>
      </c>
      <c r="B9" s="43" t="s">
        <v>26</v>
      </c>
      <c r="C9" s="44">
        <v>38538</v>
      </c>
      <c r="D9" s="45">
        <f t="shared" si="0"/>
        <v>7.5856829043611088E-2</v>
      </c>
      <c r="E9" s="44">
        <v>36560</v>
      </c>
      <c r="F9" s="46">
        <f t="shared" si="1"/>
        <v>7.3827265200621953E-2</v>
      </c>
      <c r="G9" s="47">
        <f t="shared" si="2"/>
        <v>75098</v>
      </c>
      <c r="H9" s="46">
        <f t="shared" si="3"/>
        <v>7.4855020603122269E-2</v>
      </c>
    </row>
    <row r="10" spans="1:8" ht="15.75" customHeight="1" x14ac:dyDescent="0.3">
      <c r="A10" s="42">
        <v>8</v>
      </c>
      <c r="B10" s="43" t="s">
        <v>27</v>
      </c>
      <c r="C10" s="44">
        <v>41358</v>
      </c>
      <c r="D10" s="45">
        <f t="shared" si="0"/>
        <v>8.1407616783062617E-2</v>
      </c>
      <c r="E10" s="44">
        <v>40466</v>
      </c>
      <c r="F10" s="46">
        <f t="shared" si="1"/>
        <v>8.1714828052745297E-2</v>
      </c>
      <c r="G10" s="47">
        <f t="shared" si="2"/>
        <v>81824</v>
      </c>
      <c r="H10" s="46">
        <f t="shared" si="3"/>
        <v>8.155925864643368E-2</v>
      </c>
    </row>
    <row r="11" spans="1:8" ht="15.75" customHeight="1" x14ac:dyDescent="0.3">
      <c r="A11" s="42">
        <v>9</v>
      </c>
      <c r="B11" s="43" t="s">
        <v>28</v>
      </c>
      <c r="C11" s="44">
        <v>38114</v>
      </c>
      <c r="D11" s="45">
        <f t="shared" si="0"/>
        <v>7.502224251824674E-2</v>
      </c>
      <c r="E11" s="44">
        <v>37362</v>
      </c>
      <c r="F11" s="46">
        <f t="shared" si="1"/>
        <v>7.5446780153874113E-2</v>
      </c>
      <c r="G11" s="47">
        <f t="shared" si="2"/>
        <v>75476</v>
      </c>
      <c r="H11" s="46">
        <f t="shared" si="3"/>
        <v>7.5231797585038965E-2</v>
      </c>
    </row>
    <row r="12" spans="1:8" ht="15.75" customHeight="1" x14ac:dyDescent="0.3">
      <c r="A12" s="42">
        <v>10</v>
      </c>
      <c r="B12" s="43" t="s">
        <v>32</v>
      </c>
      <c r="C12" s="44">
        <v>34212</v>
      </c>
      <c r="D12" s="45">
        <f t="shared" si="0"/>
        <v>6.7341684447558836E-2</v>
      </c>
      <c r="E12" s="44">
        <v>33960</v>
      </c>
      <c r="F12" s="46">
        <f t="shared" si="1"/>
        <v>6.8576967347186046E-2</v>
      </c>
      <c r="G12" s="47">
        <f t="shared" si="2"/>
        <v>68172</v>
      </c>
      <c r="H12" s="46">
        <f t="shared" si="3"/>
        <v>6.7951429659325824E-2</v>
      </c>
    </row>
    <row r="13" spans="1:8" ht="15.75" customHeight="1" x14ac:dyDescent="0.3">
      <c r="A13" s="42">
        <v>11</v>
      </c>
      <c r="B13" s="43" t="s">
        <v>33</v>
      </c>
      <c r="C13" s="44">
        <v>29427</v>
      </c>
      <c r="D13" s="45">
        <f t="shared" si="0"/>
        <v>5.7923060570510748E-2</v>
      </c>
      <c r="E13" s="44">
        <v>30836</v>
      </c>
      <c r="F13" s="46">
        <f t="shared" si="1"/>
        <v>6.2268532541749966E-2</v>
      </c>
      <c r="G13" s="47">
        <f t="shared" si="2"/>
        <v>60263</v>
      </c>
      <c r="H13" s="46">
        <f t="shared" si="3"/>
        <v>6.0068019209645489E-2</v>
      </c>
    </row>
    <row r="14" spans="1:8" ht="15.75" customHeight="1" x14ac:dyDescent="0.3">
      <c r="A14" s="42">
        <v>12</v>
      </c>
      <c r="B14" s="43" t="s">
        <v>34</v>
      </c>
      <c r="C14" s="44">
        <v>26273</v>
      </c>
      <c r="D14" s="45">
        <f t="shared" si="0"/>
        <v>5.1714839105890135E-2</v>
      </c>
      <c r="E14" s="44">
        <v>27967</v>
      </c>
      <c r="F14" s="46">
        <f t="shared" si="1"/>
        <v>5.6475030795016257E-2</v>
      </c>
      <c r="G14" s="47">
        <f t="shared" si="2"/>
        <v>54240</v>
      </c>
      <c r="H14" s="46">
        <f t="shared" si="3"/>
        <v>5.4064506611538943E-2</v>
      </c>
    </row>
    <row r="15" spans="1:8" ht="15.75" customHeight="1" x14ac:dyDescent="0.3">
      <c r="A15" s="42">
        <v>13</v>
      </c>
      <c r="B15" s="43" t="s">
        <v>38</v>
      </c>
      <c r="C15" s="44">
        <v>20444</v>
      </c>
      <c r="D15" s="45">
        <f t="shared" si="0"/>
        <v>4.0241242746577012E-2</v>
      </c>
      <c r="E15" s="44">
        <v>21241</v>
      </c>
      <c r="F15" s="46">
        <f t="shared" si="1"/>
        <v>4.2892914117243192E-2</v>
      </c>
      <c r="G15" s="47">
        <f t="shared" si="2"/>
        <v>41685</v>
      </c>
      <c r="H15" s="46">
        <f t="shared" si="3"/>
        <v>4.1550128283591461E-2</v>
      </c>
    </row>
    <row r="16" spans="1:8" ht="15.75" customHeight="1" x14ac:dyDescent="0.3">
      <c r="A16" s="42">
        <v>14</v>
      </c>
      <c r="B16" s="43" t="s">
        <v>39</v>
      </c>
      <c r="C16" s="44">
        <v>17418</v>
      </c>
      <c r="D16" s="45">
        <f t="shared" si="0"/>
        <v>3.4284971931122989E-2</v>
      </c>
      <c r="E16" s="44">
        <v>16778</v>
      </c>
      <c r="F16" s="46">
        <f t="shared" si="1"/>
        <v>3.3880575917287617E-2</v>
      </c>
      <c r="G16" s="47">
        <f t="shared" si="2"/>
        <v>34196</v>
      </c>
      <c r="H16" s="46">
        <f t="shared" si="3"/>
        <v>3.4085358924929678E-2</v>
      </c>
    </row>
    <row r="17" spans="1:8" ht="15.75" customHeight="1" x14ac:dyDescent="0.3">
      <c r="A17" s="42">
        <v>15</v>
      </c>
      <c r="B17" s="43" t="s">
        <v>40</v>
      </c>
      <c r="C17" s="44">
        <v>11714</v>
      </c>
      <c r="D17" s="45">
        <f t="shared" si="0"/>
        <v>2.3057421127636625E-2</v>
      </c>
      <c r="E17" s="44">
        <v>12023</v>
      </c>
      <c r="F17" s="46">
        <f t="shared" si="1"/>
        <v>2.4278588881484622E-2</v>
      </c>
      <c r="G17" s="47">
        <f t="shared" si="2"/>
        <v>23737</v>
      </c>
      <c r="H17" s="46">
        <f t="shared" si="3"/>
        <v>2.3660198994065264E-2</v>
      </c>
    </row>
    <row r="18" spans="1:8" ht="15.75" customHeight="1" x14ac:dyDescent="0.3">
      <c r="A18" s="42">
        <v>16</v>
      </c>
      <c r="B18" s="43" t="s">
        <v>52</v>
      </c>
      <c r="C18" s="44">
        <v>17766</v>
      </c>
      <c r="D18" s="45">
        <f t="shared" si="0"/>
        <v>3.4969962758544672E-2</v>
      </c>
      <c r="E18" s="44">
        <v>16930</v>
      </c>
      <c r="F18" s="46">
        <f t="shared" si="1"/>
        <v>3.418751640718079E-2</v>
      </c>
      <c r="G18" s="47">
        <f t="shared" si="2"/>
        <v>34696</v>
      </c>
      <c r="H18" s="46">
        <f t="shared" si="3"/>
        <v>3.4583741176142241E-2</v>
      </c>
    </row>
    <row r="19" spans="1:8" ht="15.75" customHeight="1" x14ac:dyDescent="0.3">
      <c r="A19" s="48" t="s">
        <v>11</v>
      </c>
      <c r="B19" s="49"/>
      <c r="C19" s="50">
        <f>SUM(C3:C18)</f>
        <v>508036</v>
      </c>
      <c r="D19" s="51">
        <f t="shared" si="0"/>
        <v>1</v>
      </c>
      <c r="E19" s="50">
        <f>SUM(E3:E18)</f>
        <v>495210</v>
      </c>
      <c r="F19" s="52">
        <f t="shared" si="1"/>
        <v>1</v>
      </c>
      <c r="G19" s="50">
        <f t="shared" si="2"/>
        <v>1003246</v>
      </c>
      <c r="H19" s="52">
        <f t="shared" si="3"/>
        <v>1</v>
      </c>
    </row>
    <row r="22" spans="1:8" ht="15.75" customHeight="1" x14ac:dyDescent="0.3">
      <c r="C22" s="53">
        <f>SUM(C6:C15)</f>
        <v>341510</v>
      </c>
    </row>
    <row r="23" spans="1:8" ht="15.75" customHeight="1" x14ac:dyDescent="0.3">
      <c r="C23" s="53">
        <f>SUM(E6:E15)</f>
        <v>337476</v>
      </c>
      <c r="G23" s="53">
        <f>SUM(C3:C5)</f>
        <v>119628</v>
      </c>
    </row>
    <row r="24" spans="1:8" ht="15.75" customHeight="1" x14ac:dyDescent="0.3">
      <c r="C24" s="53">
        <f>SUM(C22:C23)</f>
        <v>678986</v>
      </c>
      <c r="E24" s="54">
        <f>C24/G19</f>
        <v>0.67678914244362798</v>
      </c>
      <c r="G24" s="53">
        <f>SUM(E3:E5)</f>
        <v>112003</v>
      </c>
    </row>
    <row r="25" spans="1:8" ht="15.75" customHeight="1" x14ac:dyDescent="0.3">
      <c r="G25" s="53">
        <f>SUM(G23:G24)</f>
        <v>231631</v>
      </c>
    </row>
    <row r="26" spans="1:8" ht="15.75" customHeight="1" x14ac:dyDescent="0.3">
      <c r="G26" s="54">
        <f>G25/G19</f>
        <v>0.23088155846123484</v>
      </c>
    </row>
    <row r="28" spans="1:8" ht="15.75" customHeight="1" x14ac:dyDescent="0.3">
      <c r="E28" s="53">
        <f>SUM(C16:C18)</f>
        <v>46898</v>
      </c>
    </row>
    <row r="29" spans="1:8" ht="15.75" customHeight="1" x14ac:dyDescent="0.3">
      <c r="E29" s="53">
        <f>SUM(E16:E18)</f>
        <v>45731</v>
      </c>
    </row>
    <row r="30" spans="1:8" ht="15.75" customHeight="1" x14ac:dyDescent="0.3">
      <c r="E30" s="53">
        <f>SUM(E28:E29)</f>
        <v>92629</v>
      </c>
    </row>
    <row r="31" spans="1:8" ht="15.75" customHeight="1" x14ac:dyDescent="0.3">
      <c r="E31" s="54">
        <f>E30/G19</f>
        <v>9.2329299095137179E-2</v>
      </c>
    </row>
  </sheetData>
  <mergeCells count="6">
    <mergeCell ref="A1:A2"/>
    <mergeCell ref="B1:B2"/>
    <mergeCell ref="C1:D1"/>
    <mergeCell ref="E1:F1"/>
    <mergeCell ref="G1:H1"/>
    <mergeCell ref="A19:B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9"/>
    </sheetView>
  </sheetViews>
  <sheetFormatPr defaultRowHeight="15.75" customHeight="1" x14ac:dyDescent="0.35"/>
  <cols>
    <col min="1" max="1" width="4.81640625" customWidth="1"/>
    <col min="2" max="2" width="16.90625" bestFit="1" customWidth="1"/>
    <col min="3" max="5" width="13.6328125" customWidth="1"/>
    <col min="6" max="6" width="13.6328125" style="35" customWidth="1"/>
  </cols>
  <sheetData>
    <row r="1" spans="1:6" ht="15.75" customHeight="1" x14ac:dyDescent="0.35">
      <c r="A1" s="37" t="s">
        <v>2</v>
      </c>
      <c r="B1" s="37" t="s">
        <v>48</v>
      </c>
      <c r="C1" s="55" t="s">
        <v>49</v>
      </c>
      <c r="D1" s="55" t="s">
        <v>50</v>
      </c>
      <c r="E1" s="55" t="s">
        <v>11</v>
      </c>
      <c r="F1" s="57" t="s">
        <v>53</v>
      </c>
    </row>
    <row r="2" spans="1:6" ht="15.75" customHeight="1" x14ac:dyDescent="0.35">
      <c r="A2" s="38"/>
      <c r="B2" s="38"/>
      <c r="C2" s="56"/>
      <c r="D2" s="56"/>
      <c r="E2" s="56"/>
      <c r="F2" s="57"/>
    </row>
    <row r="3" spans="1:6" ht="15.75" customHeight="1" x14ac:dyDescent="0.35">
      <c r="A3" s="42">
        <v>1</v>
      </c>
      <c r="B3" s="43" t="s">
        <v>4</v>
      </c>
      <c r="C3" s="44">
        <v>36884</v>
      </c>
      <c r="D3" s="44">
        <v>34466</v>
      </c>
      <c r="E3" s="47">
        <f t="shared" ref="E3:E19" si="0">C3+D3</f>
        <v>71350</v>
      </c>
      <c r="F3" s="58">
        <f t="shared" ref="F3:F19" si="1">C3/D3*100</f>
        <v>107.01560958625893</v>
      </c>
    </row>
    <row r="4" spans="1:6" ht="15.75" customHeight="1" x14ac:dyDescent="0.35">
      <c r="A4" s="42">
        <v>2</v>
      </c>
      <c r="B4" s="43" t="s">
        <v>5</v>
      </c>
      <c r="C4" s="44">
        <v>41661</v>
      </c>
      <c r="D4" s="44">
        <v>39002</v>
      </c>
      <c r="E4" s="47">
        <f t="shared" si="0"/>
        <v>80663</v>
      </c>
      <c r="F4" s="58">
        <f t="shared" si="1"/>
        <v>106.81759909748219</v>
      </c>
    </row>
    <row r="5" spans="1:6" ht="15.75" customHeight="1" x14ac:dyDescent="0.35">
      <c r="A5" s="42">
        <v>3</v>
      </c>
      <c r="B5" s="43" t="s">
        <v>6</v>
      </c>
      <c r="C5" s="44">
        <v>41083</v>
      </c>
      <c r="D5" s="44">
        <v>38535</v>
      </c>
      <c r="E5" s="47">
        <f t="shared" si="0"/>
        <v>79618</v>
      </c>
      <c r="F5" s="58">
        <f t="shared" si="1"/>
        <v>106.61217075386014</v>
      </c>
    </row>
    <row r="6" spans="1:6" ht="15.75" customHeight="1" x14ac:dyDescent="0.35">
      <c r="A6" s="42">
        <v>4</v>
      </c>
      <c r="B6" s="43" t="s">
        <v>20</v>
      </c>
      <c r="C6" s="44">
        <v>32188</v>
      </c>
      <c r="D6" s="44">
        <v>31611</v>
      </c>
      <c r="E6" s="47">
        <f t="shared" si="0"/>
        <v>63799</v>
      </c>
      <c r="F6" s="58">
        <f t="shared" si="1"/>
        <v>101.82531397298409</v>
      </c>
    </row>
    <row r="7" spans="1:6" ht="15.75" customHeight="1" x14ac:dyDescent="0.35">
      <c r="A7" s="42">
        <v>5</v>
      </c>
      <c r="B7" s="43" t="s">
        <v>21</v>
      </c>
      <c r="C7" s="44">
        <v>40440</v>
      </c>
      <c r="D7" s="44">
        <v>39049</v>
      </c>
      <c r="E7" s="47">
        <f t="shared" si="0"/>
        <v>79489</v>
      </c>
      <c r="F7" s="58">
        <f t="shared" si="1"/>
        <v>103.56219109324184</v>
      </c>
    </row>
    <row r="8" spans="1:6" ht="15.75" customHeight="1" x14ac:dyDescent="0.35">
      <c r="A8" s="42">
        <v>6</v>
      </c>
      <c r="B8" s="43" t="s">
        <v>22</v>
      </c>
      <c r="C8" s="44">
        <v>40516</v>
      </c>
      <c r="D8" s="44">
        <v>38424</v>
      </c>
      <c r="E8" s="47">
        <f t="shared" si="0"/>
        <v>78940</v>
      </c>
      <c r="F8" s="58">
        <f t="shared" si="1"/>
        <v>105.44451384551321</v>
      </c>
    </row>
    <row r="9" spans="1:6" ht="15.75" customHeight="1" x14ac:dyDescent="0.35">
      <c r="A9" s="42">
        <v>7</v>
      </c>
      <c r="B9" s="43" t="s">
        <v>26</v>
      </c>
      <c r="C9" s="44">
        <v>38538</v>
      </c>
      <c r="D9" s="44">
        <v>36560</v>
      </c>
      <c r="E9" s="47">
        <f t="shared" si="0"/>
        <v>75098</v>
      </c>
      <c r="F9" s="58">
        <f t="shared" si="1"/>
        <v>105.41028446389498</v>
      </c>
    </row>
    <row r="10" spans="1:6" ht="15.75" customHeight="1" x14ac:dyDescent="0.35">
      <c r="A10" s="42">
        <v>8</v>
      </c>
      <c r="B10" s="43" t="s">
        <v>27</v>
      </c>
      <c r="C10" s="44">
        <v>41358</v>
      </c>
      <c r="D10" s="44">
        <v>40466</v>
      </c>
      <c r="E10" s="47">
        <f t="shared" si="0"/>
        <v>81824</v>
      </c>
      <c r="F10" s="58">
        <f t="shared" si="1"/>
        <v>102.20431967577719</v>
      </c>
    </row>
    <row r="11" spans="1:6" ht="15.75" customHeight="1" x14ac:dyDescent="0.35">
      <c r="A11" s="42">
        <v>9</v>
      </c>
      <c r="B11" s="43" t="s">
        <v>28</v>
      </c>
      <c r="C11" s="44">
        <v>38114</v>
      </c>
      <c r="D11" s="44">
        <v>37362</v>
      </c>
      <c r="E11" s="47">
        <f t="shared" si="0"/>
        <v>75476</v>
      </c>
      <c r="F11" s="58">
        <f t="shared" si="1"/>
        <v>102.0127402173331</v>
      </c>
    </row>
    <row r="12" spans="1:6" ht="15.75" customHeight="1" x14ac:dyDescent="0.35">
      <c r="A12" s="42">
        <v>10</v>
      </c>
      <c r="B12" s="43" t="s">
        <v>32</v>
      </c>
      <c r="C12" s="44">
        <v>34212</v>
      </c>
      <c r="D12" s="44">
        <v>33960</v>
      </c>
      <c r="E12" s="47">
        <f t="shared" si="0"/>
        <v>68172</v>
      </c>
      <c r="F12" s="58">
        <f t="shared" si="1"/>
        <v>100.74204946996466</v>
      </c>
    </row>
    <row r="13" spans="1:6" ht="15.75" customHeight="1" x14ac:dyDescent="0.35">
      <c r="A13" s="42">
        <v>11</v>
      </c>
      <c r="B13" s="43" t="s">
        <v>33</v>
      </c>
      <c r="C13" s="44">
        <v>29427</v>
      </c>
      <c r="D13" s="44">
        <v>30836</v>
      </c>
      <c r="E13" s="47">
        <f t="shared" si="0"/>
        <v>60263</v>
      </c>
      <c r="F13" s="58">
        <f t="shared" si="1"/>
        <v>95.430665455960565</v>
      </c>
    </row>
    <row r="14" spans="1:6" ht="15.75" customHeight="1" x14ac:dyDescent="0.35">
      <c r="A14" s="42">
        <v>12</v>
      </c>
      <c r="B14" s="43" t="s">
        <v>34</v>
      </c>
      <c r="C14" s="44">
        <v>26273</v>
      </c>
      <c r="D14" s="44">
        <v>27967</v>
      </c>
      <c r="E14" s="47">
        <f t="shared" si="0"/>
        <v>54240</v>
      </c>
      <c r="F14" s="58">
        <f t="shared" si="1"/>
        <v>93.942861229305962</v>
      </c>
    </row>
    <row r="15" spans="1:6" ht="15.75" customHeight="1" x14ac:dyDescent="0.35">
      <c r="A15" s="42">
        <v>13</v>
      </c>
      <c r="B15" s="43" t="s">
        <v>38</v>
      </c>
      <c r="C15" s="44">
        <v>20444</v>
      </c>
      <c r="D15" s="44">
        <v>21241</v>
      </c>
      <c r="E15" s="47">
        <f t="shared" si="0"/>
        <v>41685</v>
      </c>
      <c r="F15" s="58">
        <f t="shared" si="1"/>
        <v>96.247822607221877</v>
      </c>
    </row>
    <row r="16" spans="1:6" ht="15.75" customHeight="1" x14ac:dyDescent="0.35">
      <c r="A16" s="42">
        <v>14</v>
      </c>
      <c r="B16" s="43" t="s">
        <v>39</v>
      </c>
      <c r="C16" s="44">
        <v>17418</v>
      </c>
      <c r="D16" s="44">
        <v>16778</v>
      </c>
      <c r="E16" s="47">
        <f t="shared" si="0"/>
        <v>34196</v>
      </c>
      <c r="F16" s="58">
        <f t="shared" si="1"/>
        <v>103.81451901299322</v>
      </c>
    </row>
    <row r="17" spans="1:6" ht="15.75" customHeight="1" x14ac:dyDescent="0.35">
      <c r="A17" s="42">
        <v>15</v>
      </c>
      <c r="B17" s="43" t="s">
        <v>40</v>
      </c>
      <c r="C17" s="44">
        <v>11714</v>
      </c>
      <c r="D17" s="44">
        <v>12023</v>
      </c>
      <c r="E17" s="47">
        <f t="shared" si="0"/>
        <v>23737</v>
      </c>
      <c r="F17" s="58">
        <f t="shared" si="1"/>
        <v>97.429925975214175</v>
      </c>
    </row>
    <row r="18" spans="1:6" ht="15.75" customHeight="1" x14ac:dyDescent="0.35">
      <c r="A18" s="42">
        <v>16</v>
      </c>
      <c r="B18" s="43" t="s">
        <v>52</v>
      </c>
      <c r="C18" s="44">
        <v>17766</v>
      </c>
      <c r="D18" s="44">
        <v>16930</v>
      </c>
      <c r="E18" s="47">
        <f t="shared" si="0"/>
        <v>34696</v>
      </c>
      <c r="F18" s="58">
        <f t="shared" si="1"/>
        <v>104.93797991730656</v>
      </c>
    </row>
    <row r="19" spans="1:6" ht="15.75" customHeight="1" x14ac:dyDescent="0.35">
      <c r="A19" s="48" t="s">
        <v>11</v>
      </c>
      <c r="B19" s="49"/>
      <c r="C19" s="50">
        <f>SUM(C3:C18)</f>
        <v>508036</v>
      </c>
      <c r="D19" s="50">
        <f>SUM(D3:D18)</f>
        <v>495210</v>
      </c>
      <c r="E19" s="50">
        <f t="shared" si="0"/>
        <v>1003246</v>
      </c>
      <c r="F19" s="59">
        <f t="shared" si="1"/>
        <v>102.5900123180065</v>
      </c>
    </row>
  </sheetData>
  <mergeCells count="7">
    <mergeCell ref="A19:B19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A22" sqref="A22:H27"/>
    </sheetView>
  </sheetViews>
  <sheetFormatPr defaultRowHeight="15" customHeight="1" x14ac:dyDescent="0.35"/>
  <cols>
    <col min="1" max="1" width="4.81640625" customWidth="1"/>
    <col min="2" max="2" width="16.90625" bestFit="1" customWidth="1"/>
    <col min="3" max="8" width="11.08984375" customWidth="1"/>
  </cols>
  <sheetData>
    <row r="1" spans="1:8" ht="15.75" customHeight="1" x14ac:dyDescent="0.35">
      <c r="A1" s="37" t="s">
        <v>2</v>
      </c>
      <c r="B1" s="37" t="s">
        <v>48</v>
      </c>
      <c r="C1" s="40" t="s">
        <v>49</v>
      </c>
      <c r="D1" s="41"/>
      <c r="E1" s="40" t="s">
        <v>50</v>
      </c>
      <c r="F1" s="41"/>
      <c r="G1" s="40" t="s">
        <v>11</v>
      </c>
      <c r="H1" s="41"/>
    </row>
    <row r="2" spans="1:8" ht="15.75" customHeight="1" x14ac:dyDescent="0.35">
      <c r="A2" s="38"/>
      <c r="B2" s="38"/>
      <c r="C2" s="39" t="s">
        <v>51</v>
      </c>
      <c r="D2" s="39" t="s">
        <v>12</v>
      </c>
      <c r="E2" s="39" t="s">
        <v>51</v>
      </c>
      <c r="F2" s="39" t="s">
        <v>12</v>
      </c>
      <c r="G2" s="39" t="s">
        <v>51</v>
      </c>
      <c r="H2" s="39" t="s">
        <v>12</v>
      </c>
    </row>
    <row r="3" spans="1:8" ht="15.75" customHeight="1" x14ac:dyDescent="0.35">
      <c r="A3" s="42">
        <v>1</v>
      </c>
      <c r="B3" s="43" t="s">
        <v>4</v>
      </c>
      <c r="C3" s="44">
        <v>36884</v>
      </c>
      <c r="D3" s="45">
        <f t="shared" ref="D3:D19" si="0">C3/$C$19</f>
        <v>7.260115424891149E-2</v>
      </c>
      <c r="E3" s="44">
        <v>34466</v>
      </c>
      <c r="F3" s="46">
        <f t="shared" ref="F3:F19" si="1">E3/$E$19</f>
        <v>6.9598756083277799E-2</v>
      </c>
      <c r="G3" s="47">
        <f t="shared" ref="G3:G19" si="2">C3+E3</f>
        <v>71350</v>
      </c>
      <c r="H3" s="46">
        <f t="shared" ref="H3:H19" si="3">G3/$G$19</f>
        <v>7.111914724803288E-2</v>
      </c>
    </row>
    <row r="4" spans="1:8" ht="15.75" customHeight="1" x14ac:dyDescent="0.35">
      <c r="A4" s="42">
        <v>2</v>
      </c>
      <c r="B4" s="43" t="s">
        <v>5</v>
      </c>
      <c r="C4" s="44">
        <v>41661</v>
      </c>
      <c r="D4" s="45">
        <f t="shared" si="0"/>
        <v>8.2004031210386671E-2</v>
      </c>
      <c r="E4" s="44">
        <v>39002</v>
      </c>
      <c r="F4" s="46">
        <f t="shared" si="1"/>
        <v>7.8758506492195235E-2</v>
      </c>
      <c r="G4" s="47">
        <f t="shared" si="2"/>
        <v>80663</v>
      </c>
      <c r="H4" s="46">
        <f t="shared" si="3"/>
        <v>8.0402015059118107E-2</v>
      </c>
    </row>
    <row r="5" spans="1:8" ht="15.75" customHeight="1" x14ac:dyDescent="0.35">
      <c r="A5" s="42">
        <v>3</v>
      </c>
      <c r="B5" s="43" t="s">
        <v>6</v>
      </c>
      <c r="C5" s="44">
        <v>41083</v>
      </c>
      <c r="D5" s="45">
        <f t="shared" si="0"/>
        <v>8.0866316560243762E-2</v>
      </c>
      <c r="E5" s="44">
        <v>38535</v>
      </c>
      <c r="F5" s="46">
        <f t="shared" si="1"/>
        <v>7.7815472223905016E-2</v>
      </c>
      <c r="G5" s="47">
        <f t="shared" si="2"/>
        <v>79618</v>
      </c>
      <c r="H5" s="46">
        <f t="shared" si="3"/>
        <v>7.9360396154083843E-2</v>
      </c>
    </row>
    <row r="6" spans="1:8" ht="15.75" customHeight="1" x14ac:dyDescent="0.35">
      <c r="A6" s="42">
        <v>4</v>
      </c>
      <c r="B6" s="43" t="s">
        <v>20</v>
      </c>
      <c r="C6" s="44">
        <v>32188</v>
      </c>
      <c r="D6" s="45">
        <f t="shared" si="0"/>
        <v>6.3357714807612056E-2</v>
      </c>
      <c r="E6" s="44">
        <v>31611</v>
      </c>
      <c r="F6" s="46">
        <f t="shared" si="1"/>
        <v>6.3833525171139521E-2</v>
      </c>
      <c r="G6" s="47">
        <f t="shared" si="2"/>
        <v>63799</v>
      </c>
      <c r="H6" s="46">
        <f t="shared" si="3"/>
        <v>6.359257849022075E-2</v>
      </c>
    </row>
    <row r="7" spans="1:8" ht="15.75" customHeight="1" x14ac:dyDescent="0.35">
      <c r="A7" s="42">
        <v>5</v>
      </c>
      <c r="B7" s="43" t="s">
        <v>21</v>
      </c>
      <c r="C7" s="44">
        <v>40440</v>
      </c>
      <c r="D7" s="45">
        <f t="shared" si="0"/>
        <v>7.9600658221070944E-2</v>
      </c>
      <c r="E7" s="44">
        <v>39049</v>
      </c>
      <c r="F7" s="46">
        <f t="shared" si="1"/>
        <v>7.8853415722622722E-2</v>
      </c>
      <c r="G7" s="47">
        <f t="shared" si="2"/>
        <v>79489</v>
      </c>
      <c r="H7" s="46">
        <f t="shared" si="3"/>
        <v>7.9231813533271009E-2</v>
      </c>
    </row>
    <row r="8" spans="1:8" ht="15.75" customHeight="1" x14ac:dyDescent="0.35">
      <c r="A8" s="42">
        <v>6</v>
      </c>
      <c r="B8" s="43" t="s">
        <v>22</v>
      </c>
      <c r="C8" s="44">
        <v>40516</v>
      </c>
      <c r="D8" s="45">
        <f t="shared" si="0"/>
        <v>7.9750253919013608E-2</v>
      </c>
      <c r="E8" s="44">
        <v>38424</v>
      </c>
      <c r="F8" s="46">
        <f t="shared" si="1"/>
        <v>7.7591324892469865E-2</v>
      </c>
      <c r="G8" s="47">
        <f t="shared" si="2"/>
        <v>78940</v>
      </c>
      <c r="H8" s="46">
        <f t="shared" si="3"/>
        <v>7.868458982143961E-2</v>
      </c>
    </row>
    <row r="9" spans="1:8" ht="15.75" customHeight="1" x14ac:dyDescent="0.35">
      <c r="A9" s="42">
        <v>7</v>
      </c>
      <c r="B9" s="43" t="s">
        <v>26</v>
      </c>
      <c r="C9" s="44">
        <v>38538</v>
      </c>
      <c r="D9" s="45">
        <f t="shared" si="0"/>
        <v>7.5856829043611088E-2</v>
      </c>
      <c r="E9" s="44">
        <v>36560</v>
      </c>
      <c r="F9" s="46">
        <f t="shared" si="1"/>
        <v>7.3827265200621953E-2</v>
      </c>
      <c r="G9" s="47">
        <f t="shared" si="2"/>
        <v>75098</v>
      </c>
      <c r="H9" s="46">
        <f t="shared" si="3"/>
        <v>7.4855020603122269E-2</v>
      </c>
    </row>
    <row r="10" spans="1:8" ht="15.75" customHeight="1" x14ac:dyDescent="0.35">
      <c r="A10" s="42">
        <v>8</v>
      </c>
      <c r="B10" s="43" t="s">
        <v>27</v>
      </c>
      <c r="C10" s="44">
        <v>41358</v>
      </c>
      <c r="D10" s="45">
        <f t="shared" si="0"/>
        <v>8.1407616783062617E-2</v>
      </c>
      <c r="E10" s="44">
        <v>40466</v>
      </c>
      <c r="F10" s="46">
        <f t="shared" si="1"/>
        <v>8.1714828052745297E-2</v>
      </c>
      <c r="G10" s="47">
        <f t="shared" si="2"/>
        <v>81824</v>
      </c>
      <c r="H10" s="46">
        <f t="shared" si="3"/>
        <v>8.155925864643368E-2</v>
      </c>
    </row>
    <row r="11" spans="1:8" ht="15.75" customHeight="1" x14ac:dyDescent="0.35">
      <c r="A11" s="42">
        <v>9</v>
      </c>
      <c r="B11" s="43" t="s">
        <v>28</v>
      </c>
      <c r="C11" s="44">
        <v>38114</v>
      </c>
      <c r="D11" s="45">
        <f t="shared" si="0"/>
        <v>7.502224251824674E-2</v>
      </c>
      <c r="E11" s="44">
        <v>37362</v>
      </c>
      <c r="F11" s="46">
        <f t="shared" si="1"/>
        <v>7.5446780153874113E-2</v>
      </c>
      <c r="G11" s="47">
        <f t="shared" si="2"/>
        <v>75476</v>
      </c>
      <c r="H11" s="46">
        <f t="shared" si="3"/>
        <v>7.5231797585038965E-2</v>
      </c>
    </row>
    <row r="12" spans="1:8" ht="15.75" customHeight="1" x14ac:dyDescent="0.35">
      <c r="A12" s="42">
        <v>10</v>
      </c>
      <c r="B12" s="43" t="s">
        <v>32</v>
      </c>
      <c r="C12" s="44">
        <v>34212</v>
      </c>
      <c r="D12" s="45">
        <f t="shared" si="0"/>
        <v>6.7341684447558836E-2</v>
      </c>
      <c r="E12" s="44">
        <v>33960</v>
      </c>
      <c r="F12" s="46">
        <f t="shared" si="1"/>
        <v>6.8576967347186046E-2</v>
      </c>
      <c r="G12" s="47">
        <f t="shared" si="2"/>
        <v>68172</v>
      </c>
      <c r="H12" s="46">
        <f t="shared" si="3"/>
        <v>6.7951429659325824E-2</v>
      </c>
    </row>
    <row r="13" spans="1:8" ht="15.75" customHeight="1" x14ac:dyDescent="0.35">
      <c r="A13" s="42">
        <v>11</v>
      </c>
      <c r="B13" s="43" t="s">
        <v>33</v>
      </c>
      <c r="C13" s="44">
        <v>29427</v>
      </c>
      <c r="D13" s="45">
        <f t="shared" si="0"/>
        <v>5.7923060570510748E-2</v>
      </c>
      <c r="E13" s="44">
        <v>30836</v>
      </c>
      <c r="F13" s="46">
        <f t="shared" si="1"/>
        <v>6.2268532541749966E-2</v>
      </c>
      <c r="G13" s="47">
        <f t="shared" si="2"/>
        <v>60263</v>
      </c>
      <c r="H13" s="46">
        <f t="shared" si="3"/>
        <v>6.0068019209645489E-2</v>
      </c>
    </row>
    <row r="14" spans="1:8" ht="15.75" customHeight="1" x14ac:dyDescent="0.35">
      <c r="A14" s="42">
        <v>12</v>
      </c>
      <c r="B14" s="43" t="s">
        <v>34</v>
      </c>
      <c r="C14" s="44">
        <v>26273</v>
      </c>
      <c r="D14" s="45">
        <f t="shared" si="0"/>
        <v>5.1714839105890135E-2</v>
      </c>
      <c r="E14" s="44">
        <v>27967</v>
      </c>
      <c r="F14" s="46">
        <f t="shared" si="1"/>
        <v>5.6475030795016257E-2</v>
      </c>
      <c r="G14" s="47">
        <f t="shared" si="2"/>
        <v>54240</v>
      </c>
      <c r="H14" s="46">
        <f t="shared" si="3"/>
        <v>5.4064506611538943E-2</v>
      </c>
    </row>
    <row r="15" spans="1:8" ht="15.75" customHeight="1" x14ac:dyDescent="0.35">
      <c r="A15" s="42">
        <v>13</v>
      </c>
      <c r="B15" s="43" t="s">
        <v>38</v>
      </c>
      <c r="C15" s="44">
        <v>20444</v>
      </c>
      <c r="D15" s="45">
        <f t="shared" si="0"/>
        <v>4.0241242746577012E-2</v>
      </c>
      <c r="E15" s="44">
        <v>21241</v>
      </c>
      <c r="F15" s="46">
        <f t="shared" si="1"/>
        <v>4.2892914117243192E-2</v>
      </c>
      <c r="G15" s="47">
        <f t="shared" si="2"/>
        <v>41685</v>
      </c>
      <c r="H15" s="46">
        <f t="shared" si="3"/>
        <v>4.1550128283591461E-2</v>
      </c>
    </row>
    <row r="16" spans="1:8" ht="15.75" customHeight="1" x14ac:dyDescent="0.35">
      <c r="A16" s="42">
        <v>14</v>
      </c>
      <c r="B16" s="43" t="s">
        <v>39</v>
      </c>
      <c r="C16" s="44">
        <v>17418</v>
      </c>
      <c r="D16" s="45">
        <f t="shared" si="0"/>
        <v>3.4284971931122989E-2</v>
      </c>
      <c r="E16" s="44">
        <v>16778</v>
      </c>
      <c r="F16" s="46">
        <f t="shared" si="1"/>
        <v>3.3880575917287617E-2</v>
      </c>
      <c r="G16" s="47">
        <f t="shared" si="2"/>
        <v>34196</v>
      </c>
      <c r="H16" s="46">
        <f t="shared" si="3"/>
        <v>3.4085358924929678E-2</v>
      </c>
    </row>
    <row r="17" spans="1:8" ht="15.75" customHeight="1" x14ac:dyDescent="0.35">
      <c r="A17" s="42">
        <v>15</v>
      </c>
      <c r="B17" s="43" t="s">
        <v>40</v>
      </c>
      <c r="C17" s="44">
        <v>11714</v>
      </c>
      <c r="D17" s="45">
        <f t="shared" si="0"/>
        <v>2.3057421127636625E-2</v>
      </c>
      <c r="E17" s="44">
        <v>12023</v>
      </c>
      <c r="F17" s="46">
        <f t="shared" si="1"/>
        <v>2.4278588881484622E-2</v>
      </c>
      <c r="G17" s="47">
        <f t="shared" si="2"/>
        <v>23737</v>
      </c>
      <c r="H17" s="46">
        <f t="shared" si="3"/>
        <v>2.3660198994065264E-2</v>
      </c>
    </row>
    <row r="18" spans="1:8" ht="15.75" customHeight="1" x14ac:dyDescent="0.35">
      <c r="A18" s="42">
        <v>16</v>
      </c>
      <c r="B18" s="43" t="s">
        <v>52</v>
      </c>
      <c r="C18" s="44">
        <v>17766</v>
      </c>
      <c r="D18" s="45">
        <f t="shared" si="0"/>
        <v>3.4969962758544672E-2</v>
      </c>
      <c r="E18" s="44">
        <v>16930</v>
      </c>
      <c r="F18" s="46">
        <f t="shared" si="1"/>
        <v>3.418751640718079E-2</v>
      </c>
      <c r="G18" s="47">
        <f t="shared" si="2"/>
        <v>34696</v>
      </c>
      <c r="H18" s="46">
        <f t="shared" si="3"/>
        <v>3.4583741176142241E-2</v>
      </c>
    </row>
    <row r="19" spans="1:8" ht="15.75" customHeight="1" x14ac:dyDescent="0.35">
      <c r="A19" s="48" t="s">
        <v>11</v>
      </c>
      <c r="B19" s="49"/>
      <c r="C19" s="50">
        <f>SUM(C3:C18)</f>
        <v>508036</v>
      </c>
      <c r="D19" s="51">
        <f t="shared" si="0"/>
        <v>1</v>
      </c>
      <c r="E19" s="50">
        <f>SUM(E3:E18)</f>
        <v>495210</v>
      </c>
      <c r="F19" s="52">
        <f t="shared" si="1"/>
        <v>1</v>
      </c>
      <c r="G19" s="50">
        <f t="shared" si="2"/>
        <v>1003246</v>
      </c>
      <c r="H19" s="52">
        <f t="shared" si="3"/>
        <v>1</v>
      </c>
    </row>
    <row r="22" spans="1:8" ht="15.75" customHeight="1" x14ac:dyDescent="0.35">
      <c r="A22" s="37" t="s">
        <v>2</v>
      </c>
      <c r="B22" s="37" t="s">
        <v>48</v>
      </c>
      <c r="C22" s="40" t="s">
        <v>49</v>
      </c>
      <c r="D22" s="41"/>
      <c r="E22" s="40" t="s">
        <v>50</v>
      </c>
      <c r="F22" s="41"/>
      <c r="G22" s="40" t="s">
        <v>11</v>
      </c>
      <c r="H22" s="41"/>
    </row>
    <row r="23" spans="1:8" ht="15.75" customHeight="1" x14ac:dyDescent="0.35">
      <c r="A23" s="38"/>
      <c r="B23" s="38"/>
      <c r="C23" s="39" t="s">
        <v>51</v>
      </c>
      <c r="D23" s="39" t="s">
        <v>12</v>
      </c>
      <c r="E23" s="39" t="s">
        <v>51</v>
      </c>
      <c r="F23" s="39" t="s">
        <v>12</v>
      </c>
      <c r="G23" s="39" t="s">
        <v>51</v>
      </c>
      <c r="H23" s="39" t="s">
        <v>12</v>
      </c>
    </row>
    <row r="24" spans="1:8" ht="15.75" customHeight="1" x14ac:dyDescent="0.35">
      <c r="A24" s="42">
        <v>1</v>
      </c>
      <c r="B24" s="43" t="s">
        <v>54</v>
      </c>
      <c r="C24" s="44">
        <f>C3+C4+C5</f>
        <v>119628</v>
      </c>
      <c r="D24" s="45">
        <f>C24/$C$19</f>
        <v>0.23547150201954192</v>
      </c>
      <c r="E24" s="44">
        <f>E3+E4+E5</f>
        <v>112003</v>
      </c>
      <c r="F24" s="46">
        <f>E24/$E$19</f>
        <v>0.22617273479937805</v>
      </c>
      <c r="G24" s="47">
        <f>C24+E24</f>
        <v>231631</v>
      </c>
      <c r="H24" s="46">
        <f>G24/$G$19</f>
        <v>0.23088155846123484</v>
      </c>
    </row>
    <row r="25" spans="1:8" ht="15.75" customHeight="1" x14ac:dyDescent="0.35">
      <c r="A25" s="42">
        <v>2</v>
      </c>
      <c r="B25" s="43" t="s">
        <v>55</v>
      </c>
      <c r="C25" s="44">
        <f>C6+C7+C8+C9+C10+C11+C12+C13+C14+C15</f>
        <v>341510</v>
      </c>
      <c r="D25" s="45">
        <f>C25/$C$19</f>
        <v>0.67221614216315384</v>
      </c>
      <c r="E25" s="44">
        <f>E6+E7+E8+E9+E10+E11+E12+E13+E14+E15</f>
        <v>337476</v>
      </c>
      <c r="F25" s="46">
        <f>E25/$E$19</f>
        <v>0.68148058399466893</v>
      </c>
      <c r="G25" s="47">
        <f>C25+E25</f>
        <v>678986</v>
      </c>
      <c r="H25" s="46">
        <f>G25/$G$19</f>
        <v>0.67678914244362798</v>
      </c>
    </row>
    <row r="26" spans="1:8" ht="15.75" customHeight="1" x14ac:dyDescent="0.35">
      <c r="A26" s="42">
        <v>3</v>
      </c>
      <c r="B26" s="43" t="s">
        <v>56</v>
      </c>
      <c r="C26" s="44">
        <f>C16+C17+C18</f>
        <v>46898</v>
      </c>
      <c r="D26" s="45">
        <f>C26/$C$19</f>
        <v>9.2312355817304292E-2</v>
      </c>
      <c r="E26" s="44">
        <f>E16+E17+E18</f>
        <v>45731</v>
      </c>
      <c r="F26" s="46">
        <f>E26/$E$19</f>
        <v>9.2346681205953032E-2</v>
      </c>
      <c r="G26" s="47">
        <f>C26+E26</f>
        <v>92629</v>
      </c>
      <c r="H26" s="46">
        <f>G26/$G$19</f>
        <v>9.2329299095137179E-2</v>
      </c>
    </row>
    <row r="27" spans="1:8" ht="15.75" customHeight="1" x14ac:dyDescent="0.35">
      <c r="A27" s="48" t="s">
        <v>11</v>
      </c>
      <c r="B27" s="49"/>
      <c r="C27" s="60">
        <f>SUM(C24:C26)</f>
        <v>508036</v>
      </c>
      <c r="D27" s="51">
        <f>C27/$C$19</f>
        <v>1</v>
      </c>
      <c r="E27" s="60">
        <f>SUM(E24:E26)</f>
        <v>495210</v>
      </c>
      <c r="F27" s="61">
        <f>E27/$E$19</f>
        <v>1</v>
      </c>
      <c r="G27" s="60">
        <f>C27+E27</f>
        <v>1003246</v>
      </c>
      <c r="H27" s="61">
        <f>G27/$G$19</f>
        <v>1</v>
      </c>
    </row>
  </sheetData>
  <mergeCells count="12">
    <mergeCell ref="A22:A23"/>
    <mergeCell ref="B22:B23"/>
    <mergeCell ref="C22:D22"/>
    <mergeCell ref="E22:F22"/>
    <mergeCell ref="G22:H22"/>
    <mergeCell ref="A27:B27"/>
    <mergeCell ref="A1:A2"/>
    <mergeCell ref="B1:B2"/>
    <mergeCell ref="C1:D1"/>
    <mergeCell ref="E1:F1"/>
    <mergeCell ref="G1:H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2020-07-14T01:21:05Z</dcterms:created>
  <dcterms:modified xsi:type="dcterms:W3CDTF">2022-07-22T01:31:03Z</dcterms:modified>
</cp:coreProperties>
</file>